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45" windowHeight="7890" activeTab="1"/>
  </bookViews>
  <sheets>
    <sheet name="HHG Blank Print" sheetId="1" r:id="rId1"/>
    <sheet name="HHG Original" sheetId="2" r:id="rId2"/>
    <sheet name="HHG Notes" sheetId="3" r:id="rId3"/>
  </sheets>
  <definedNames>
    <definedName name="_xlnm.Print_Area" localSheetId="0">'HHG Blank Print'!$A$1:$P$91</definedName>
    <definedName name="_xlnm.Print_Area" localSheetId="2">'HHG Notes'!$A$1:$P$5</definedName>
    <definedName name="_xlnm.Print_Area" localSheetId="1">'HHG Original'!$A$1:$P$92</definedName>
  </definedNames>
  <calcPr fullCalcOnLoad="1"/>
</workbook>
</file>

<file path=xl/comments3.xml><?xml version="1.0" encoding="utf-8"?>
<comments xmlns="http://schemas.openxmlformats.org/spreadsheetml/2006/main">
  <authors>
    <author>Laurie Sipe</author>
  </authors>
  <commentList>
    <comment ref="A6" authorId="0">
      <text>
        <r>
          <rPr>
            <b/>
            <sz val="10"/>
            <rFont val="Tahoma"/>
            <family val="0"/>
          </rPr>
          <t xml:space="preserve">To skip a line or start a new line:
</t>
        </r>
        <r>
          <rPr>
            <b/>
            <sz val="7"/>
            <rFont val="Tahoma"/>
            <family val="2"/>
          </rPr>
          <t>(press)</t>
        </r>
        <r>
          <rPr>
            <b/>
            <sz val="10"/>
            <rFont val="Tahoma"/>
            <family val="0"/>
          </rPr>
          <t xml:space="preserve"> ALT-ENTER </t>
        </r>
        <r>
          <rPr>
            <b/>
            <sz val="7"/>
            <rFont val="Tahoma"/>
            <family val="2"/>
          </rPr>
          <t>(together)</t>
        </r>
      </text>
    </comment>
  </commentList>
</comments>
</file>

<file path=xl/sharedStrings.xml><?xml version="1.0" encoding="utf-8"?>
<sst xmlns="http://schemas.openxmlformats.org/spreadsheetml/2006/main" count="585" uniqueCount="370">
  <si>
    <t>ITEM / ROOM</t>
  </si>
  <si>
    <t># pcs</t>
  </si>
  <si>
    <t>cu</t>
  </si>
  <si>
    <t>ITEM</t>
  </si>
  <si>
    <t>APPLIANCES</t>
  </si>
  <si>
    <t>LIVING ROOM</t>
  </si>
  <si>
    <t>PORCH / OUTDOOR</t>
  </si>
  <si>
    <t>CARTONS</t>
  </si>
  <si>
    <t>Dishwasher</t>
  </si>
  <si>
    <t>Bench, Harvest / Fireside</t>
  </si>
  <si>
    <t>BBQ Grill, large</t>
  </si>
  <si>
    <t>Dish Pack</t>
  </si>
  <si>
    <t>Dryer</t>
  </si>
  <si>
    <t>Bookcase</t>
  </si>
  <si>
    <t>BBQ Grill, small</t>
  </si>
  <si>
    <t>Freezer, 10 cu ft or less</t>
  </si>
  <si>
    <t>Bookshelves, Sect.</t>
  </si>
  <si>
    <t>Bicycle</t>
  </si>
  <si>
    <t>Freezer, 11 to 15 cu ft</t>
  </si>
  <si>
    <t>Ceiling Fan</t>
  </si>
  <si>
    <t>Bird Bath</t>
  </si>
  <si>
    <t>Freezer, 16 cu ft or over</t>
  </si>
  <si>
    <t>Chair, Occasional</t>
  </si>
  <si>
    <t>Chair, Aluminum</t>
  </si>
  <si>
    <t>Book Carton (1.5 cu)</t>
  </si>
  <si>
    <t>Microwave Oven</t>
  </si>
  <si>
    <t>Chair, Overstuffed</t>
  </si>
  <si>
    <t>Chair, Metal</t>
  </si>
  <si>
    <t>Microwave Stand / Table</t>
  </si>
  <si>
    <t>Chair, Rocker</t>
  </si>
  <si>
    <t>Chair, Plastic</t>
  </si>
  <si>
    <t>Range, 20`` Wide</t>
  </si>
  <si>
    <t>Clock, Grandfather</t>
  </si>
  <si>
    <t>Chair, Wood</t>
  </si>
  <si>
    <t>Range, 30`` Wide</t>
  </si>
  <si>
    <t>Clock, Grandmother</t>
  </si>
  <si>
    <t>Chaise Lounge</t>
  </si>
  <si>
    <t>Range, 36`` Wide</t>
  </si>
  <si>
    <t>Couch, 3 Cushions</t>
  </si>
  <si>
    <t>Cot, Folding</t>
  </si>
  <si>
    <t>Refrig. 6 cu ft or less</t>
  </si>
  <si>
    <t>Couch, Hide, 4 Cushions</t>
  </si>
  <si>
    <t>Garden Hose / Tools</t>
  </si>
  <si>
    <t>Refrig. 7 to 10 cu ft</t>
  </si>
  <si>
    <t>Couch, Love Seat</t>
  </si>
  <si>
    <t>Glider or Settee</t>
  </si>
  <si>
    <t>Refrig. 11 to 19 cu ft</t>
  </si>
  <si>
    <t>Couch, Sectional-per sect</t>
  </si>
  <si>
    <t>Golf Clubs / Bag</t>
  </si>
  <si>
    <t>Refrig. 20 cu ft and over</t>
  </si>
  <si>
    <t>Couch / Rattan, Wicker</t>
  </si>
  <si>
    <t>Hammock</t>
  </si>
  <si>
    <t>Toaster Oven</t>
  </si>
  <si>
    <t xml:space="preserve">Fireplace Equipment   </t>
  </si>
  <si>
    <t>Heater, Gas / Electric</t>
  </si>
  <si>
    <t>Vacuum Cleaner</t>
  </si>
  <si>
    <t>Footstool / Stool</t>
  </si>
  <si>
    <t>Hot Tub (need dimensions)</t>
  </si>
  <si>
    <t>Washing Machine</t>
  </si>
  <si>
    <t>Hall Tree Large</t>
  </si>
  <si>
    <t>Ladder, 6` Step</t>
  </si>
  <si>
    <t>Washer / Dryer, stackable</t>
  </si>
  <si>
    <t>Hall Tree Rack</t>
  </si>
  <si>
    <t>Ladder, 8` Step</t>
  </si>
  <si>
    <t>Lamp, Floor / Pole</t>
  </si>
  <si>
    <t>Ladder, Extension</t>
  </si>
  <si>
    <t>Wardrobe Carton</t>
  </si>
  <si>
    <t>Magazine Rack</t>
  </si>
  <si>
    <t>Lawn Mover, Rider (HP)</t>
  </si>
  <si>
    <t>BEDROOM(S)</t>
  </si>
  <si>
    <t>Music Cabinet</t>
  </si>
  <si>
    <t>Lawn Mower, Hand</t>
  </si>
  <si>
    <t>Bed, Bunk (Set 2)</t>
  </si>
  <si>
    <t>Ottoman</t>
  </si>
  <si>
    <t>Lawn Mower, Power</t>
  </si>
  <si>
    <t>Crib Matt</t>
  </si>
  <si>
    <t xml:space="preserve">Bed, Single / Hollywood </t>
  </si>
  <si>
    <r>
      <t xml:space="preserve">Piano, Baby Gr/Upr </t>
    </r>
    <r>
      <rPr>
        <sz val="10"/>
        <rFont val="Times New Roman"/>
        <family val="1"/>
      </rPr>
      <t>w/bench</t>
    </r>
  </si>
  <si>
    <t>Leaf Sweeper</t>
  </si>
  <si>
    <t>Single 3 x 3 Matt</t>
  </si>
  <si>
    <t>Bed, Std / Dbl / Full</t>
  </si>
  <si>
    <r>
      <t xml:space="preserve">Piano, Parlor Grand </t>
    </r>
    <r>
      <rPr>
        <sz val="10"/>
        <rFont val="Times New Roman"/>
        <family val="1"/>
      </rPr>
      <t>w/bench</t>
    </r>
  </si>
  <si>
    <t>Outdoor Child Gym</t>
  </si>
  <si>
    <t>Double 4 x 6 Matt</t>
  </si>
  <si>
    <t>Bed, Queen</t>
  </si>
  <si>
    <r>
      <t xml:space="preserve">Piano, Spinet/Console </t>
    </r>
    <r>
      <rPr>
        <sz val="10"/>
        <rFont val="Times New Roman"/>
        <family val="1"/>
      </rPr>
      <t>w/bch</t>
    </r>
  </si>
  <si>
    <t>Outdoor Child Slide</t>
  </si>
  <si>
    <t>Queen / King Matt</t>
  </si>
  <si>
    <t>Bed, King</t>
  </si>
  <si>
    <t>Recliner</t>
  </si>
  <si>
    <t>Outdoor Swings</t>
  </si>
  <si>
    <t>K/Split Matt</t>
  </si>
  <si>
    <t>Bed, Rollaway</t>
  </si>
  <si>
    <t>Room Divider</t>
  </si>
  <si>
    <t>Picnic Bench</t>
  </si>
  <si>
    <t>Bed, Waterbed Base</t>
  </si>
  <si>
    <t>Rugs, Lg. Roll/Pad</t>
  </si>
  <si>
    <t>Picnic Table</t>
  </si>
  <si>
    <t>Mirror Carton</t>
  </si>
  <si>
    <t>Bed, Youth / Trundle</t>
  </si>
  <si>
    <t>Rugs, Sm. Roll/Pad</t>
  </si>
  <si>
    <t>Ping Pong Table</t>
  </si>
  <si>
    <t>Chair, Arm / Boudoir</t>
  </si>
  <si>
    <t>Sofa, 3 Cushion</t>
  </si>
  <si>
    <t>Plant Stand</t>
  </si>
  <si>
    <t>Chest / Trunk</t>
  </si>
  <si>
    <t>Sofa, Hide, 4 Cushions</t>
  </si>
  <si>
    <t>Roller, Lawn</t>
  </si>
  <si>
    <t>PBO's</t>
  </si>
  <si>
    <t>Chest of Drawers</t>
  </si>
  <si>
    <t>Sofa, Loveseat</t>
  </si>
  <si>
    <t>Skis / Poles</t>
  </si>
  <si>
    <t>Chest, Armoire</t>
  </si>
  <si>
    <t>Sofa, Sectional, per sect</t>
  </si>
  <si>
    <t>Sled</t>
  </si>
  <si>
    <t>Chest, Bachelor</t>
  </si>
  <si>
    <t>Sofa / Rattan, Wicker</t>
  </si>
  <si>
    <t>Snow Blower</t>
  </si>
  <si>
    <t>Chest, Cedar</t>
  </si>
  <si>
    <t>Table, Coffee / End</t>
  </si>
  <si>
    <t>Spreader, Lawn</t>
  </si>
  <si>
    <t>Clothes Hamper</t>
  </si>
  <si>
    <t>Table, Drop / Occasional</t>
  </si>
  <si>
    <t>Table, Utility / Patio</t>
  </si>
  <si>
    <t>Dresser, Single</t>
  </si>
  <si>
    <t>Tire</t>
  </si>
  <si>
    <t>Dresser, Double</t>
  </si>
  <si>
    <t>Tire w/Rim</t>
  </si>
  <si>
    <t>Dresser, Triple</t>
  </si>
  <si>
    <t>Tool chest, Small</t>
  </si>
  <si>
    <t>Dresser, Vanity</t>
  </si>
  <si>
    <t>Tool chest, Medium</t>
  </si>
  <si>
    <t>WEIGHT ADDITIVE</t>
  </si>
  <si>
    <t>Weight
Addtv</t>
  </si>
  <si>
    <t>+</t>
  </si>
  <si>
    <t>Dresser, Vanity Bench</t>
  </si>
  <si>
    <t>NURSERY</t>
  </si>
  <si>
    <t>Tool chest, Large</t>
  </si>
  <si>
    <t>Boat (&lt;14')</t>
  </si>
  <si>
    <t>Footlocker</t>
  </si>
  <si>
    <t>Baby Carriage / Stroller</t>
  </si>
  <si>
    <t>Trampoline</t>
  </si>
  <si>
    <t>Boat (14' &amp; &gt;)</t>
  </si>
  <si>
    <t>Futon</t>
  </si>
  <si>
    <t>Basket / Hamper</t>
  </si>
  <si>
    <t>Tricycle</t>
  </si>
  <si>
    <t>Table, Night</t>
  </si>
  <si>
    <t>Bassinette / Bathinette</t>
  </si>
  <si>
    <t>Umbrella, Patio</t>
  </si>
  <si>
    <t>Other Wt Add  (list)</t>
  </si>
  <si>
    <t>Bed, Crib</t>
  </si>
  <si>
    <t>Wagon, Child's</t>
  </si>
  <si>
    <t>Chair, Child's</t>
  </si>
  <si>
    <t>Wheelbarrow</t>
  </si>
  <si>
    <t>DINING ROOM</t>
  </si>
  <si>
    <t>Chair, Child's Rocker</t>
  </si>
  <si>
    <t>Wicker, Chair-large</t>
  </si>
  <si>
    <t>Buffet (Base)</t>
  </si>
  <si>
    <t>Playpen</t>
  </si>
  <si>
    <t>Wicker, Chair-small</t>
  </si>
  <si>
    <t>BULKY ARTICLES</t>
  </si>
  <si>
    <t>Buffet (Top)</t>
  </si>
  <si>
    <t>Table, Changing</t>
  </si>
  <si>
    <t>Wicker, Sofa-large</t>
  </si>
  <si>
    <t>Auto - Year / Make / Model</t>
  </si>
  <si>
    <t>Cabinet, China / Corner</t>
  </si>
  <si>
    <t>Table, Child's</t>
  </si>
  <si>
    <t>Wicker, Sofa-small</t>
  </si>
  <si>
    <t>Cabinet, Curio / Utility</t>
  </si>
  <si>
    <t>Toy</t>
  </si>
  <si>
    <t>Chair, Dining</t>
  </si>
  <si>
    <t>Toy Chest</t>
  </si>
  <si>
    <t>Table, Dining</t>
  </si>
  <si>
    <t>Other (list)</t>
  </si>
  <si>
    <t>Hutch</t>
  </si>
  <si>
    <t>SHOP / GARAGE / MISC</t>
  </si>
  <si>
    <t>Tea Cart</t>
  </si>
  <si>
    <t>Air Conditioner/Window-lg</t>
  </si>
  <si>
    <t>Air Conditioner/Window-sm</t>
  </si>
  <si>
    <t>Barbells (wt)</t>
  </si>
  <si>
    <t xml:space="preserve">Wt Additive &amp; Bulky Article Wt    </t>
  </si>
  <si>
    <t>ELECTRONICS</t>
  </si>
  <si>
    <t>OFFICE / WORK</t>
  </si>
  <si>
    <t>Bowling Ball / Bag</t>
  </si>
  <si>
    <t>DVD / VCR / CD</t>
  </si>
  <si>
    <t>2 Drawer File Cabinet</t>
  </si>
  <si>
    <t>Humidifier / Dehumidifier</t>
  </si>
  <si>
    <t>Entertainment Center</t>
  </si>
  <si>
    <t>2 Drawer Lateral File Cabinet</t>
  </si>
  <si>
    <t>Exercise Machine</t>
  </si>
  <si>
    <t>CUBE</t>
  </si>
  <si>
    <t>Satellite, small</t>
  </si>
  <si>
    <t>4 Drawer File Cabinet</t>
  </si>
  <si>
    <t>Exercycle</t>
  </si>
  <si>
    <t>Total Column 1</t>
  </si>
  <si>
    <t>Speaker, Floor</t>
  </si>
  <si>
    <t>4 Drawer Lateral File Cabinet</t>
  </si>
  <si>
    <t>Fan</t>
  </si>
  <si>
    <t>Total Column 2</t>
  </si>
  <si>
    <t>Speaker, Shelf</t>
  </si>
  <si>
    <t>Ironing Board</t>
  </si>
  <si>
    <t>Total Column 3</t>
  </si>
  <si>
    <t>Stereo Component</t>
  </si>
  <si>
    <t>Card Table</t>
  </si>
  <si>
    <t>Metal Shelves</t>
  </si>
  <si>
    <t>Total CP Cartons</t>
  </si>
  <si>
    <t>TV,  9" - 19"</t>
  </si>
  <si>
    <t>Chair, Folding</t>
  </si>
  <si>
    <t>Pool Table, Composition</t>
  </si>
  <si>
    <t>Total PBO Cartons</t>
  </si>
  <si>
    <t>TV, 20" - 27"</t>
  </si>
  <si>
    <t>Desk, Computer</t>
  </si>
  <si>
    <t>Pool Table, Slate</t>
  </si>
  <si>
    <t>Total Crates</t>
  </si>
  <si>
    <t>TV, 28" - 39"</t>
  </si>
  <si>
    <t>Desk, Office</t>
  </si>
  <si>
    <t>Power Tool Hand/each</t>
  </si>
  <si>
    <r>
      <t xml:space="preserve">TV, 40" &amp; over </t>
    </r>
    <r>
      <rPr>
        <sz val="10"/>
        <rFont val="Times New Roman"/>
        <family val="1"/>
      </rPr>
      <t>(note size)</t>
    </r>
  </si>
  <si>
    <t>Desk, Secretary</t>
  </si>
  <si>
    <t>Power Tool Stand</t>
  </si>
  <si>
    <t>Total</t>
  </si>
  <si>
    <t>TV, Portable</t>
  </si>
  <si>
    <t>Desk, Student</t>
  </si>
  <si>
    <t>Sewing Machine, Console</t>
  </si>
  <si>
    <t>TV, Stand</t>
  </si>
  <si>
    <t>Desk, Small / Winthrop</t>
  </si>
  <si>
    <t>Sewing Machine, Portable</t>
  </si>
  <si>
    <t>Weight Factor (lbs/cu ft)</t>
  </si>
  <si>
    <t>Fax</t>
  </si>
  <si>
    <t>Sewing Machine, w/Cabinet</t>
  </si>
  <si>
    <t>Computed Estimate Wt</t>
  </si>
  <si>
    <t>Filing Cabinet, Cardboard</t>
  </si>
  <si>
    <t>ShopVac</t>
  </si>
  <si>
    <t>Total Wt Addtv &amp; Bulky Wt</t>
  </si>
  <si>
    <t>Chair, Office</t>
  </si>
  <si>
    <t>Suitcase</t>
  </si>
  <si>
    <t>KITCHEN</t>
  </si>
  <si>
    <t>PC/Printer</t>
  </si>
  <si>
    <t>Table, Small</t>
  </si>
  <si>
    <t>TOTAL ESTIMATED WEIGHT</t>
  </si>
  <si>
    <t>Bakers Rack</t>
  </si>
  <si>
    <t>Phone Stand</t>
  </si>
  <si>
    <t>Table, Large</t>
  </si>
  <si>
    <t>Cabinet</t>
  </si>
  <si>
    <t>Scanner</t>
  </si>
  <si>
    <t>Table, Plastic</t>
  </si>
  <si>
    <t>Chair, Breakfast Suite</t>
  </si>
  <si>
    <t>Typewriter, Portable</t>
  </si>
  <si>
    <t>Trash Can (outside)</t>
  </si>
  <si>
    <t>Only the items listed are included in the Total Cost.  Any items or additional services added may result in additional cost.</t>
  </si>
  <si>
    <t>Chair, High</t>
  </si>
  <si>
    <t>Waste Basket</t>
  </si>
  <si>
    <t>Trunk / Footlocker</t>
  </si>
  <si>
    <t>Serving Cart</t>
  </si>
  <si>
    <t>Utility Cabinet</t>
  </si>
  <si>
    <t>Stool, Bar</t>
  </si>
  <si>
    <t>Work Bench-small</t>
  </si>
  <si>
    <t>Table, Breakfast</t>
  </si>
  <si>
    <t>Work Bench-large</t>
  </si>
  <si>
    <t>Shipper</t>
  </si>
  <si>
    <t>Date</t>
  </si>
  <si>
    <t>Carrier's Representative</t>
  </si>
  <si>
    <t>TOTAL                CUBE</t>
  </si>
  <si>
    <t>MedCarton  (3.0 cu)</t>
  </si>
  <si>
    <t>Lg Carton  (4.5 cu)</t>
  </si>
  <si>
    <t>XLg Carton  (6.0)</t>
  </si>
  <si>
    <t>Crates (include item dimensions &amp; identification)</t>
  </si>
  <si>
    <t>Table of Measurements</t>
  </si>
  <si>
    <t>CUSTOMER</t>
  </si>
  <si>
    <t>SHIPPING FROM</t>
  </si>
  <si>
    <t>DATE</t>
  </si>
  <si>
    <t>SHIPPING TO</t>
  </si>
  <si>
    <r>
      <t xml:space="preserve">ACTUAL
</t>
    </r>
    <r>
      <rPr>
        <b/>
        <u val="single"/>
        <sz val="6"/>
        <rFont val="Times New Roman"/>
        <family val="1"/>
      </rPr>
      <t>WEIGHT</t>
    </r>
  </si>
  <si>
    <t>Boat Trailer (any length)</t>
  </si>
  <si>
    <t>NOTES:</t>
  </si>
  <si>
    <t>Notes</t>
  </si>
  <si>
    <t>Microwave Stand</t>
  </si>
  <si>
    <t>Refrigerator - XSmall</t>
  </si>
  <si>
    <t>Refrigerator - Reg</t>
  </si>
  <si>
    <t>TV, 40" +</t>
  </si>
  <si>
    <t>Chair, Breakfast</t>
  </si>
  <si>
    <t>Bed, Double / Full</t>
  </si>
  <si>
    <t>Bed, Bunk</t>
  </si>
  <si>
    <t>Chair, Lounge</t>
  </si>
  <si>
    <t>FOYER</t>
  </si>
  <si>
    <t>Piano, Baby Gr / Upr</t>
  </si>
  <si>
    <t>Piano, Parlor Grand</t>
  </si>
  <si>
    <t>Piano, Spinet / Console</t>
  </si>
  <si>
    <t>NURSERY / KIDS ROOM</t>
  </si>
  <si>
    <t>Bassinette</t>
  </si>
  <si>
    <t>OFFICE / LIBRARY</t>
  </si>
  <si>
    <t>2 Drawer - Vertical</t>
  </si>
  <si>
    <t>2 Drawer - Lateral</t>
  </si>
  <si>
    <t>4 Drawer - Vertical</t>
  </si>
  <si>
    <t>4 Drawer - Lateral</t>
  </si>
  <si>
    <t>Table, Patio</t>
  </si>
  <si>
    <t>Chairs, Patio</t>
  </si>
  <si>
    <t>Grill, Large</t>
  </si>
  <si>
    <t>Golf Clubs</t>
  </si>
  <si>
    <t>Storage Cabinet</t>
  </si>
  <si>
    <t>Air Conditioner / Lg</t>
  </si>
  <si>
    <t>Work Bench / Lg</t>
  </si>
  <si>
    <t>Work Bench / Sm</t>
  </si>
  <si>
    <t>X-mas Tree</t>
  </si>
  <si>
    <t>Rubbermaid Bins</t>
  </si>
  <si>
    <t>PBO Boxes</t>
  </si>
  <si>
    <t>MISCELLANEOUS ITEMS</t>
  </si>
  <si>
    <t>Bookcase (Lg)</t>
  </si>
  <si>
    <t>Bookcase (Sm)</t>
  </si>
  <si>
    <t>Rugs, Small</t>
  </si>
  <si>
    <t>Tool Chest / Large</t>
  </si>
  <si>
    <t>Footstool</t>
  </si>
  <si>
    <t>Bookcase - Large</t>
  </si>
  <si>
    <t>Bookcase - Small</t>
  </si>
  <si>
    <t>Misc Attic / Garage / Crawl</t>
  </si>
  <si>
    <r>
      <rPr>
        <b/>
        <sz val="12"/>
        <rFont val="Times New Roman"/>
        <family val="1"/>
      </rPr>
      <t>Clock</t>
    </r>
    <r>
      <rPr>
        <sz val="12"/>
        <rFont val="Times New Roman"/>
        <family val="1"/>
      </rPr>
      <t>, Grandfather</t>
    </r>
  </si>
  <si>
    <r>
      <rPr>
        <b/>
        <sz val="12"/>
        <rFont val="Times New Roman"/>
        <family val="1"/>
      </rPr>
      <t>Rugs</t>
    </r>
    <r>
      <rPr>
        <sz val="12"/>
        <rFont val="Times New Roman"/>
        <family val="1"/>
      </rPr>
      <t>, Large</t>
    </r>
  </si>
  <si>
    <t>Small Carton (1.5 cu)</t>
  </si>
  <si>
    <t>Book Carton (6 cu)</t>
  </si>
  <si>
    <t>Refrigerator - Large</t>
  </si>
  <si>
    <t>Chest</t>
  </si>
  <si>
    <t>Bench</t>
  </si>
  <si>
    <t>Day Bed</t>
  </si>
  <si>
    <t>Firepit</t>
  </si>
  <si>
    <t>Shelving Units</t>
  </si>
  <si>
    <t>Plasma</t>
  </si>
  <si>
    <t>Ent. Center, Small</t>
  </si>
  <si>
    <t>Ent. Center, Large</t>
  </si>
  <si>
    <t>Cabinet, China</t>
  </si>
  <si>
    <t>Cabinet, Corner</t>
  </si>
  <si>
    <t>Cart</t>
  </si>
  <si>
    <t>Dresser</t>
  </si>
  <si>
    <t>Bed, Rollaway/Cot</t>
  </si>
  <si>
    <t>Chair, Arm / Straight</t>
  </si>
  <si>
    <t>Chair, Straight</t>
  </si>
  <si>
    <t>Table, End</t>
  </si>
  <si>
    <t>Table, Coffee</t>
  </si>
  <si>
    <t>Table, Occasional</t>
  </si>
  <si>
    <t>Coat Rack</t>
  </si>
  <si>
    <t>Bed, Child's</t>
  </si>
  <si>
    <t>Stroller</t>
  </si>
  <si>
    <t>Credenza</t>
  </si>
  <si>
    <t>PC / Printer / Fax</t>
  </si>
  <si>
    <t>Wicker, Chair/Piece</t>
  </si>
  <si>
    <t>Grill, Small</t>
  </si>
  <si>
    <t>Power Tool</t>
  </si>
  <si>
    <t>Weed Eater</t>
  </si>
  <si>
    <t>Range</t>
  </si>
  <si>
    <r>
      <rPr>
        <b/>
        <sz val="12"/>
        <rFont val="Times New Roman"/>
        <family val="1"/>
      </rPr>
      <t>Hot Tub</t>
    </r>
    <r>
      <rPr>
        <sz val="12"/>
        <rFont val="Times New Roman"/>
        <family val="1"/>
      </rPr>
      <t xml:space="preserve"> (                     )</t>
    </r>
  </si>
  <si>
    <t xml:space="preserve">Desk, Small </t>
  </si>
  <si>
    <t>Exercise Bike</t>
  </si>
  <si>
    <t>Bicycle, Childs</t>
  </si>
  <si>
    <t>Computer</t>
  </si>
  <si>
    <t xml:space="preserve">Bed, Single </t>
  </si>
  <si>
    <t xml:space="preserve">LCD </t>
  </si>
  <si>
    <t>OUTDOOR / PORCH</t>
  </si>
  <si>
    <t>Tool Box</t>
  </si>
  <si>
    <t>GARAGE / SHOP</t>
  </si>
  <si>
    <t>OUTDOOR / YARD</t>
  </si>
  <si>
    <t>LAWN EQUIPMENT</t>
  </si>
  <si>
    <t>EXERCISE / SPORTING GOODS</t>
  </si>
  <si>
    <t>Tread Mill / Ex. Machine</t>
  </si>
  <si>
    <t>GAME ROOM</t>
  </si>
  <si>
    <t>OTHER</t>
  </si>
  <si>
    <t>ATTIC</t>
  </si>
  <si>
    <t>Chest, Small</t>
  </si>
  <si>
    <t>Weight Bench</t>
  </si>
  <si>
    <t>Small table/shelf</t>
  </si>
  <si>
    <t>PHONE</t>
  </si>
  <si>
    <t>E-MAIL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</si>
</sst>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&quot;$&quot;#,##0.00"/>
    <numFmt numFmtId="167" formatCode="&quot;$&quot;#,##0.000"/>
    <numFmt numFmtId="168" formatCode="0.000"/>
    <numFmt numFmtId="169" formatCode="&quot;$&quot;#,##0.0"/>
    <numFmt numFmtId="170" formatCode="&quot;$&quot;#,##0"/>
    <numFmt numFmtId="171" formatCode="#,##0.0"/>
    <numFmt numFmtId="172" formatCode="[&lt;=9999999]###\-####;\(###\)\ ###\-#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0">
    <font>
      <sz val="12"/>
      <name val="Times New Roman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u val="single"/>
      <sz val="6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20"/>
      <name val="Times New Roman"/>
      <family val="1"/>
    </font>
    <font>
      <b/>
      <sz val="10"/>
      <name val="Tahoma"/>
      <family val="0"/>
    </font>
    <font>
      <b/>
      <sz val="7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5" fillId="0" borderId="0">
      <alignment/>
      <protection/>
    </xf>
    <xf numFmtId="0" fontId="33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165" fontId="0" fillId="0" borderId="1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3" fontId="9" fillId="10" borderId="17" xfId="0" applyNumberFormat="1" applyFont="1" applyFill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20" xfId="0" applyFont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3" fillId="0" borderId="23" xfId="0" applyFont="1" applyBorder="1" applyAlignment="1" applyProtection="1">
      <alignment/>
      <protection locked="0"/>
    </xf>
    <xf numFmtId="0" fontId="0" fillId="0" borderId="25" xfId="0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/>
    </xf>
    <xf numFmtId="0" fontId="12" fillId="0" borderId="26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13" fillId="24" borderId="27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17" fillId="0" borderId="22" xfId="0" applyFont="1" applyBorder="1" applyAlignment="1" applyProtection="1">
      <alignment/>
      <protection locked="0"/>
    </xf>
    <xf numFmtId="0" fontId="6" fillId="0" borderId="2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6" fillId="0" borderId="14" xfId="0" applyFont="1" applyBorder="1" applyAlignment="1">
      <alignment horizontal="left"/>
    </xf>
    <xf numFmtId="0" fontId="9" fillId="1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27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9" fillId="0" borderId="14" xfId="0" applyFont="1" applyBorder="1" applyAlignment="1">
      <alignment/>
    </xf>
    <xf numFmtId="3" fontId="26" fillId="0" borderId="12" xfId="0" applyNumberFormat="1" applyFont="1" applyBorder="1" applyAlignment="1">
      <alignment horizontal="center"/>
    </xf>
    <xf numFmtId="0" fontId="30" fillId="0" borderId="27" xfId="0" applyFont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6" fillId="0" borderId="11" xfId="58" applyFont="1" applyBorder="1">
      <alignment/>
      <protection/>
    </xf>
    <xf numFmtId="0" fontId="0" fillId="0" borderId="10" xfId="58" applyFont="1" applyBorder="1" applyAlignment="1" applyProtection="1">
      <alignment horizontal="center"/>
      <protection locked="0"/>
    </xf>
    <xf numFmtId="0" fontId="0" fillId="0" borderId="10" xfId="58" applyFont="1" applyBorder="1" applyAlignment="1">
      <alignment horizontal="center"/>
      <protection/>
    </xf>
    <xf numFmtId="0" fontId="8" fillId="0" borderId="30" xfId="58" applyFont="1" applyBorder="1" applyAlignment="1">
      <alignment horizontal="center"/>
      <protection/>
    </xf>
    <xf numFmtId="0" fontId="0" fillId="0" borderId="14" xfId="58" applyFont="1" applyBorder="1" applyAlignment="1">
      <alignment horizontal="center"/>
      <protection/>
    </xf>
    <xf numFmtId="0" fontId="0" fillId="0" borderId="11" xfId="58" applyFont="1" applyBorder="1">
      <alignment/>
      <protection/>
    </xf>
    <xf numFmtId="0" fontId="6" fillId="0" borderId="21" xfId="58" applyFont="1" applyBorder="1">
      <alignment/>
      <protection/>
    </xf>
    <xf numFmtId="0" fontId="0" fillId="0" borderId="22" xfId="58" applyFont="1" applyBorder="1" applyAlignment="1" applyProtection="1">
      <alignment horizontal="center"/>
      <protection locked="0"/>
    </xf>
    <xf numFmtId="0" fontId="0" fillId="0" borderId="22" xfId="58" applyFont="1" applyBorder="1" applyAlignment="1">
      <alignment horizontal="center"/>
      <protection/>
    </xf>
    <xf numFmtId="0" fontId="6" fillId="0" borderId="31" xfId="58" applyFont="1" applyBorder="1">
      <alignment/>
      <protection/>
    </xf>
    <xf numFmtId="0" fontId="0" fillId="0" borderId="26" xfId="58" applyFont="1" applyBorder="1" applyAlignment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0" fillId="0" borderId="10" xfId="58" applyFont="1" applyBorder="1">
      <alignment/>
      <protection/>
    </xf>
    <xf numFmtId="0" fontId="0" fillId="0" borderId="11" xfId="58" applyFont="1" applyBorder="1" applyProtection="1">
      <alignment/>
      <protection locked="0"/>
    </xf>
    <xf numFmtId="0" fontId="0" fillId="0" borderId="13" xfId="58" applyFont="1" applyBorder="1" applyProtection="1">
      <alignment/>
      <protection locked="0"/>
    </xf>
    <xf numFmtId="0" fontId="0" fillId="0" borderId="15" xfId="58" applyFont="1" applyBorder="1" applyAlignment="1" applyProtection="1">
      <alignment horizontal="center"/>
      <protection locked="0"/>
    </xf>
    <xf numFmtId="0" fontId="0" fillId="0" borderId="26" xfId="58" applyFont="1" applyBorder="1" applyAlignment="1" applyProtection="1">
      <alignment horizontal="center"/>
      <protection locked="0"/>
    </xf>
    <xf numFmtId="0" fontId="0" fillId="0" borderId="11" xfId="58" applyFont="1" applyFill="1" applyBorder="1">
      <alignment/>
      <protection/>
    </xf>
    <xf numFmtId="0" fontId="0" fillId="0" borderId="10" xfId="58" applyFont="1" applyFill="1" applyBorder="1" applyAlignment="1" applyProtection="1">
      <alignment horizontal="center"/>
      <protection locked="0"/>
    </xf>
    <xf numFmtId="0" fontId="0" fillId="0" borderId="10" xfId="58" applyFont="1" applyFill="1" applyBorder="1" applyAlignment="1">
      <alignment horizontal="center"/>
      <protection/>
    </xf>
    <xf numFmtId="0" fontId="0" fillId="0" borderId="13" xfId="58" applyFont="1" applyBorder="1">
      <alignment/>
      <protection/>
    </xf>
    <xf numFmtId="0" fontId="0" fillId="0" borderId="15" xfId="58" applyFont="1" applyBorder="1" applyAlignment="1">
      <alignment horizontal="center"/>
      <protection/>
    </xf>
    <xf numFmtId="0" fontId="0" fillId="0" borderId="13" xfId="58" applyFont="1" applyFill="1" applyBorder="1" applyProtection="1">
      <alignment/>
      <protection locked="0"/>
    </xf>
    <xf numFmtId="0" fontId="6" fillId="0" borderId="11" xfId="58" applyFont="1" applyFill="1" applyBorder="1">
      <alignment/>
      <protection/>
    </xf>
    <xf numFmtId="0" fontId="0" fillId="0" borderId="31" xfId="58" applyFont="1" applyBorder="1">
      <alignment/>
      <protection/>
    </xf>
    <xf numFmtId="0" fontId="0" fillId="0" borderId="11" xfId="58" applyFont="1" applyFill="1" applyBorder="1" applyProtection="1">
      <alignment/>
      <protection locked="0"/>
    </xf>
    <xf numFmtId="0" fontId="0" fillId="0" borderId="14" xfId="58" applyFont="1" applyBorder="1">
      <alignment/>
      <protection/>
    </xf>
    <xf numFmtId="0" fontId="6" fillId="0" borderId="14" xfId="58" applyFont="1" applyBorder="1">
      <alignment/>
      <protection/>
    </xf>
    <xf numFmtId="0" fontId="0" fillId="0" borderId="19" xfId="58" applyFont="1" applyBorder="1" applyAlignment="1" applyProtection="1">
      <alignment horizontal="center"/>
      <protection locked="0"/>
    </xf>
    <xf numFmtId="0" fontId="0" fillId="0" borderId="19" xfId="58" applyFont="1" applyBorder="1" applyAlignment="1">
      <alignment horizontal="center"/>
      <protection/>
    </xf>
    <xf numFmtId="0" fontId="0" fillId="0" borderId="32" xfId="58" applyFont="1" applyBorder="1">
      <alignment/>
      <protection/>
    </xf>
    <xf numFmtId="0" fontId="0" fillId="0" borderId="14" xfId="58" applyFont="1" applyFill="1" applyBorder="1">
      <alignment/>
      <protection/>
    </xf>
    <xf numFmtId="0" fontId="6" fillId="0" borderId="24" xfId="58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18" xfId="58" applyFont="1" applyBorder="1">
      <alignment/>
      <protection/>
    </xf>
    <xf numFmtId="0" fontId="0" fillId="0" borderId="19" xfId="58" applyFont="1" applyFill="1" applyBorder="1" applyAlignment="1" applyProtection="1">
      <alignment horizontal="center"/>
      <protection locked="0"/>
    </xf>
    <xf numFmtId="0" fontId="0" fillId="0" borderId="19" xfId="58" applyFont="1" applyFill="1" applyBorder="1" applyAlignment="1">
      <alignment horizontal="center"/>
      <protection/>
    </xf>
    <xf numFmtId="0" fontId="0" fillId="0" borderId="21" xfId="58" applyFont="1" applyFill="1" applyBorder="1">
      <alignment/>
      <protection/>
    </xf>
    <xf numFmtId="0" fontId="0" fillId="0" borderId="22" xfId="58" applyFont="1" applyFill="1" applyBorder="1" applyAlignment="1" applyProtection="1">
      <alignment horizontal="center"/>
      <protection locked="0"/>
    </xf>
    <xf numFmtId="0" fontId="0" fillId="0" borderId="22" xfId="58" applyFont="1" applyFill="1" applyBorder="1" applyAlignment="1">
      <alignment horizontal="center"/>
      <protection/>
    </xf>
    <xf numFmtId="0" fontId="0" fillId="0" borderId="14" xfId="58" applyFont="1" applyBorder="1" applyAlignment="1" applyProtection="1">
      <alignment horizontal="center"/>
      <protection locked="0"/>
    </xf>
    <xf numFmtId="0" fontId="0" fillId="0" borderId="26" xfId="58" applyFont="1" applyBorder="1" applyAlignment="1" applyProtection="1">
      <alignment/>
      <protection locked="0"/>
    </xf>
    <xf numFmtId="0" fontId="0" fillId="0" borderId="10" xfId="58" applyFont="1" applyBorder="1" applyAlignment="1" applyProtection="1">
      <alignment/>
      <protection locked="0"/>
    </xf>
    <xf numFmtId="0" fontId="0" fillId="0" borderId="15" xfId="58" applyFont="1" applyBorder="1" applyAlignment="1">
      <alignment/>
      <protection/>
    </xf>
    <xf numFmtId="0" fontId="8" fillId="0" borderId="33" xfId="58" applyFont="1" applyBorder="1" applyAlignment="1">
      <alignment horizontal="center"/>
      <protection/>
    </xf>
    <xf numFmtId="0" fontId="8" fillId="0" borderId="23" xfId="58" applyFont="1" applyBorder="1" applyAlignment="1">
      <alignment horizontal="center"/>
      <protection/>
    </xf>
    <xf numFmtId="0" fontId="8" fillId="0" borderId="10" xfId="58" applyFont="1" applyBorder="1" applyAlignment="1">
      <alignment horizontal="center"/>
      <protection/>
    </xf>
    <xf numFmtId="0" fontId="8" fillId="0" borderId="19" xfId="58" applyFont="1" applyBorder="1" applyAlignment="1">
      <alignment horizontal="center"/>
      <protection/>
    </xf>
    <xf numFmtId="0" fontId="8" fillId="0" borderId="22" xfId="58" applyFont="1" applyBorder="1" applyAlignment="1">
      <alignment horizontal="center"/>
      <protection/>
    </xf>
    <xf numFmtId="0" fontId="8" fillId="0" borderId="34" xfId="58" applyFont="1" applyBorder="1" applyAlignment="1">
      <alignment horizontal="center"/>
      <protection/>
    </xf>
    <xf numFmtId="0" fontId="0" fillId="0" borderId="24" xfId="58" applyFont="1" applyBorder="1">
      <alignment/>
      <protection/>
    </xf>
    <xf numFmtId="0" fontId="0" fillId="0" borderId="25" xfId="58" applyFont="1" applyBorder="1">
      <alignment/>
      <protection/>
    </xf>
    <xf numFmtId="0" fontId="13" fillId="24" borderId="35" xfId="0" applyFont="1" applyFill="1" applyBorder="1" applyAlignment="1">
      <alignment horizontal="center"/>
    </xf>
    <xf numFmtId="0" fontId="6" fillId="0" borderId="25" xfId="58" applyFont="1" applyBorder="1">
      <alignment/>
      <protection/>
    </xf>
    <xf numFmtId="0" fontId="6" fillId="0" borderId="24" xfId="58" applyFont="1" applyFill="1" applyBorder="1">
      <alignment/>
      <protection/>
    </xf>
    <xf numFmtId="0" fontId="0" fillId="0" borderId="19" xfId="58" applyFont="1" applyBorder="1">
      <alignment/>
      <protection/>
    </xf>
    <xf numFmtId="0" fontId="0" fillId="0" borderId="18" xfId="58" applyFont="1" applyBorder="1" applyProtection="1">
      <alignment/>
      <protection locked="0"/>
    </xf>
    <xf numFmtId="0" fontId="8" fillId="0" borderId="36" xfId="58" applyFont="1" applyBorder="1" applyAlignment="1">
      <alignment horizontal="center"/>
      <protection/>
    </xf>
    <xf numFmtId="0" fontId="0" fillId="0" borderId="24" xfId="58" applyFont="1" applyFill="1" applyBorder="1">
      <alignment/>
      <protection/>
    </xf>
    <xf numFmtId="0" fontId="0" fillId="0" borderId="25" xfId="58" applyFont="1" applyFill="1" applyBorder="1">
      <alignment/>
      <protection/>
    </xf>
    <xf numFmtId="0" fontId="6" fillId="0" borderId="14" xfId="58" applyFont="1" applyFill="1" applyBorder="1">
      <alignment/>
      <protection/>
    </xf>
    <xf numFmtId="0" fontId="0" fillId="0" borderId="14" xfId="58" applyFont="1" applyBorder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3" fontId="9" fillId="10" borderId="38" xfId="0" applyNumberFormat="1" applyFont="1" applyFill="1" applyBorder="1" applyAlignment="1">
      <alignment horizontal="center"/>
    </xf>
    <xf numFmtId="0" fontId="8" fillId="0" borderId="15" xfId="58" applyFont="1" applyBorder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4" xfId="0" applyFont="1" applyBorder="1" applyAlignment="1">
      <alignment/>
    </xf>
    <xf numFmtId="0" fontId="19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0" fontId="16" fillId="24" borderId="39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0" fillId="24" borderId="41" xfId="0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29" fillId="0" borderId="30" xfId="0" applyNumberFormat="1" applyFont="1" applyBorder="1" applyAlignment="1">
      <alignment horizontal="center"/>
    </xf>
    <xf numFmtId="3" fontId="29" fillId="0" borderId="42" xfId="0" applyNumberFormat="1" applyFont="1" applyBorder="1" applyAlignment="1">
      <alignment horizontal="center"/>
    </xf>
    <xf numFmtId="4" fontId="28" fillId="0" borderId="10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 horizontal="center"/>
    </xf>
    <xf numFmtId="3" fontId="27" fillId="0" borderId="12" xfId="0" applyNumberFormat="1" applyFont="1" applyFill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4" fillId="0" borderId="10" xfId="0" applyFont="1" applyBorder="1" applyAlignment="1">
      <alignment/>
    </xf>
    <xf numFmtId="4" fontId="26" fillId="0" borderId="30" xfId="0" applyNumberFormat="1" applyFont="1" applyBorder="1" applyAlignment="1" applyProtection="1">
      <alignment horizontal="center"/>
      <protection locked="0"/>
    </xf>
    <xf numFmtId="4" fontId="26" fillId="0" borderId="42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4" fillId="0" borderId="4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25" borderId="44" xfId="0" applyFont="1" applyFill="1" applyBorder="1" applyAlignment="1">
      <alignment/>
    </xf>
    <xf numFmtId="0" fontId="0" fillId="25" borderId="45" xfId="0" applyFont="1" applyFill="1" applyBorder="1" applyAlignment="1">
      <alignment/>
    </xf>
    <xf numFmtId="0" fontId="0" fillId="25" borderId="46" xfId="0" applyFont="1" applyFill="1" applyBorder="1" applyAlignment="1">
      <alignment/>
    </xf>
    <xf numFmtId="0" fontId="0" fillId="25" borderId="47" xfId="0" applyFont="1" applyFill="1" applyBorder="1" applyAlignment="1">
      <alignment/>
    </xf>
    <xf numFmtId="0" fontId="0" fillId="25" borderId="48" xfId="0" applyFont="1" applyFill="1" applyBorder="1" applyAlignment="1">
      <alignment/>
    </xf>
    <xf numFmtId="0" fontId="0" fillId="25" borderId="49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13" fillId="24" borderId="39" xfId="0" applyFont="1" applyFill="1" applyBorder="1" applyAlignment="1">
      <alignment horizontal="center"/>
    </xf>
    <xf numFmtId="0" fontId="13" fillId="24" borderId="40" xfId="0" applyFont="1" applyFill="1" applyBorder="1" applyAlignment="1">
      <alignment horizontal="center"/>
    </xf>
    <xf numFmtId="0" fontId="13" fillId="24" borderId="41" xfId="0" applyFont="1" applyFill="1" applyBorder="1" applyAlignment="1">
      <alignment horizontal="center"/>
    </xf>
    <xf numFmtId="0" fontId="0" fillId="25" borderId="50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5" borderId="51" xfId="0" applyFont="1" applyFill="1" applyBorder="1" applyAlignment="1">
      <alignment horizontal="center"/>
    </xf>
    <xf numFmtId="0" fontId="0" fillId="25" borderId="52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center"/>
    </xf>
    <xf numFmtId="0" fontId="0" fillId="25" borderId="49" xfId="0" applyFont="1" applyFill="1" applyBorder="1" applyAlignment="1">
      <alignment horizontal="center"/>
    </xf>
    <xf numFmtId="0" fontId="16" fillId="24" borderId="53" xfId="0" applyFont="1" applyFill="1" applyBorder="1" applyAlignment="1">
      <alignment horizontal="center"/>
    </xf>
    <xf numFmtId="0" fontId="0" fillId="24" borderId="54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0" fontId="12" fillId="0" borderId="31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6" xfId="0" applyFont="1" applyBorder="1" applyAlignment="1" applyProtection="1">
      <alignment vertical="center"/>
      <protection locked="0"/>
    </xf>
    <xf numFmtId="164" fontId="12" fillId="0" borderId="56" xfId="0" applyNumberFormat="1" applyFont="1" applyBorder="1" applyAlignment="1" applyProtection="1">
      <alignment horizontal="center" vertical="center"/>
      <protection locked="0"/>
    </xf>
    <xf numFmtId="164" fontId="12" fillId="0" borderId="57" xfId="0" applyNumberFormat="1" applyFont="1" applyBorder="1" applyAlignment="1" applyProtection="1">
      <alignment horizontal="center" vertical="center"/>
      <protection locked="0"/>
    </xf>
    <xf numFmtId="164" fontId="12" fillId="0" borderId="58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5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25" fillId="0" borderId="30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8" xfId="0" applyFont="1" applyFill="1" applyBorder="1" applyAlignment="1">
      <alignment horizontal="left"/>
    </xf>
    <xf numFmtId="0" fontId="25" fillId="0" borderId="40" xfId="0" applyFont="1" applyFill="1" applyBorder="1" applyAlignment="1">
      <alignment horizontal="left"/>
    </xf>
    <xf numFmtId="0" fontId="0" fillId="0" borderId="44" xfId="0" applyFont="1" applyBorder="1" applyAlignment="1">
      <alignment horizontal="justify" vertical="center" wrapText="1"/>
    </xf>
    <xf numFmtId="0" fontId="0" fillId="0" borderId="45" xfId="0" applyFont="1" applyBorder="1" applyAlignment="1">
      <alignment horizontal="justify" vertical="center" wrapText="1"/>
    </xf>
    <xf numFmtId="0" fontId="0" fillId="0" borderId="46" xfId="0" applyFont="1" applyBorder="1" applyAlignment="1">
      <alignment horizontal="justify" vertical="center" wrapText="1"/>
    </xf>
    <xf numFmtId="0" fontId="0" fillId="0" borderId="59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52" xfId="0" applyFont="1" applyBorder="1" applyAlignment="1">
      <alignment horizontal="justify" vertical="center" wrapText="1"/>
    </xf>
    <xf numFmtId="0" fontId="0" fillId="0" borderId="47" xfId="0" applyFont="1" applyBorder="1" applyAlignment="1">
      <alignment horizontal="justify" vertical="center" wrapText="1"/>
    </xf>
    <xf numFmtId="0" fontId="0" fillId="0" borderId="48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justify" vertical="center" wrapText="1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6" fillId="24" borderId="39" xfId="58" applyFont="1" applyFill="1" applyBorder="1" applyAlignment="1">
      <alignment horizontal="center"/>
      <protection/>
    </xf>
    <xf numFmtId="0" fontId="16" fillId="24" borderId="40" xfId="58" applyFont="1" applyFill="1" applyBorder="1" applyAlignment="1">
      <alignment horizontal="center"/>
      <protection/>
    </xf>
    <xf numFmtId="0" fontId="16" fillId="24" borderId="41" xfId="58" applyFont="1" applyFill="1" applyBorder="1" applyAlignment="1">
      <alignment horizontal="center"/>
      <protection/>
    </xf>
    <xf numFmtId="0" fontId="0" fillId="24" borderId="40" xfId="58" applyFont="1" applyFill="1" applyBorder="1" applyAlignment="1">
      <alignment horizontal="center"/>
      <protection/>
    </xf>
    <xf numFmtId="0" fontId="0" fillId="24" borderId="41" xfId="58" applyFont="1" applyFill="1" applyBorder="1" applyAlignment="1">
      <alignment horizontal="center"/>
      <protection/>
    </xf>
    <xf numFmtId="0" fontId="16" fillId="24" borderId="59" xfId="58" applyFont="1" applyFill="1" applyBorder="1" applyAlignment="1">
      <alignment horizontal="center"/>
      <protection/>
    </xf>
    <xf numFmtId="0" fontId="0" fillId="24" borderId="0" xfId="58" applyFont="1" applyFill="1" applyBorder="1" applyAlignment="1">
      <alignment horizontal="center"/>
      <protection/>
    </xf>
    <xf numFmtId="0" fontId="0" fillId="24" borderId="52" xfId="58" applyFont="1" applyFill="1" applyBorder="1" applyAlignment="1">
      <alignment horizontal="center"/>
      <protection/>
    </xf>
    <xf numFmtId="0" fontId="0" fillId="0" borderId="43" xfId="0" applyFont="1" applyFill="1" applyBorder="1" applyAlignment="1" applyProtection="1">
      <alignment horizontal="left"/>
      <protection locked="0"/>
    </xf>
    <xf numFmtId="0" fontId="0" fillId="0" borderId="48" xfId="0" applyFont="1" applyFill="1" applyBorder="1" applyAlignment="1" applyProtection="1">
      <alignment horizontal="left"/>
      <protection locked="0"/>
    </xf>
    <xf numFmtId="0" fontId="0" fillId="0" borderId="42" xfId="0" applyFont="1" applyFill="1" applyBorder="1" applyAlignment="1" applyProtection="1">
      <alignment horizontal="left"/>
      <protection locked="0"/>
    </xf>
    <xf numFmtId="0" fontId="16" fillId="24" borderId="27" xfId="58" applyFont="1" applyFill="1" applyBorder="1" applyAlignment="1">
      <alignment horizontal="center"/>
      <protection/>
    </xf>
    <xf numFmtId="0" fontId="16" fillId="24" borderId="17" xfId="58" applyFont="1" applyFill="1" applyBorder="1" applyAlignment="1">
      <alignment horizontal="center"/>
      <protection/>
    </xf>
    <xf numFmtId="0" fontId="16" fillId="24" borderId="29" xfId="58" applyFont="1" applyFill="1" applyBorder="1" applyAlignment="1">
      <alignment horizontal="center"/>
      <protection/>
    </xf>
    <xf numFmtId="3" fontId="8" fillId="0" borderId="1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8" fillId="10" borderId="10" xfId="0" applyNumberFormat="1" applyFont="1" applyFill="1" applyBorder="1" applyAlignment="1">
      <alignment horizontal="center"/>
    </xf>
    <xf numFmtId="3" fontId="8" fillId="10" borderId="12" xfId="0" applyNumberFormat="1" applyFont="1" applyFill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42" xfId="0" applyNumberFormat="1" applyFont="1" applyBorder="1" applyAlignment="1">
      <alignment horizontal="center"/>
    </xf>
    <xf numFmtId="0" fontId="6" fillId="24" borderId="39" xfId="58" applyFont="1" applyFill="1" applyBorder="1" applyAlignment="1">
      <alignment horizontal="center"/>
      <protection/>
    </xf>
    <xf numFmtId="0" fontId="6" fillId="24" borderId="40" xfId="58" applyFont="1" applyFill="1" applyBorder="1" applyAlignment="1">
      <alignment horizontal="center"/>
      <protection/>
    </xf>
    <xf numFmtId="0" fontId="6" fillId="24" borderId="41" xfId="58" applyFont="1" applyFill="1" applyBorder="1" applyAlignment="1">
      <alignment horizontal="center"/>
      <protection/>
    </xf>
    <xf numFmtId="0" fontId="16" fillId="24" borderId="35" xfId="58" applyFont="1" applyFill="1" applyBorder="1" applyAlignment="1">
      <alignment horizontal="center"/>
      <protection/>
    </xf>
    <xf numFmtId="0" fontId="16" fillId="24" borderId="0" xfId="58" applyFont="1" applyFill="1" applyBorder="1" applyAlignment="1">
      <alignment horizontal="center"/>
      <protection/>
    </xf>
    <xf numFmtId="0" fontId="0" fillId="0" borderId="60" xfId="0" applyFont="1" applyBorder="1" applyAlignment="1" applyProtection="1">
      <alignment vertical="top" wrapText="1"/>
      <protection locked="0"/>
    </xf>
    <xf numFmtId="0" fontId="0" fillId="0" borderId="61" xfId="0" applyFont="1" applyBorder="1" applyAlignment="1" applyProtection="1">
      <alignment vertical="top" wrapText="1"/>
      <protection locked="0"/>
    </xf>
    <xf numFmtId="0" fontId="0" fillId="0" borderId="62" xfId="0" applyFont="1" applyBorder="1" applyAlignment="1" applyProtection="1">
      <alignment vertical="top" wrapText="1"/>
      <protection locked="0"/>
    </xf>
    <xf numFmtId="0" fontId="0" fillId="0" borderId="59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52" xfId="0" applyFont="1" applyBorder="1" applyAlignment="1" applyProtection="1">
      <alignment vertical="top" wrapText="1"/>
      <protection locked="0"/>
    </xf>
    <xf numFmtId="0" fontId="0" fillId="0" borderId="53" xfId="0" applyFont="1" applyBorder="1" applyAlignment="1" applyProtection="1">
      <alignment vertical="top" wrapText="1"/>
      <protection locked="0"/>
    </xf>
    <xf numFmtId="0" fontId="0" fillId="0" borderId="54" xfId="0" applyFont="1" applyBorder="1" applyAlignment="1" applyProtection="1">
      <alignment vertical="top" wrapText="1"/>
      <protection locked="0"/>
    </xf>
    <xf numFmtId="0" fontId="0" fillId="0" borderId="55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zoomScale="75" zoomScaleNormal="75" zoomScalePageLayoutView="0" workbookViewId="0" topLeftCell="A69">
      <selection activeCell="K72" sqref="K72"/>
    </sheetView>
  </sheetViews>
  <sheetFormatPr defaultColWidth="9.00390625" defaultRowHeight="15.75"/>
  <cols>
    <col min="1" max="1" width="22.25390625" style="47" customWidth="1"/>
    <col min="2" max="2" width="5.625" style="47" customWidth="1"/>
    <col min="3" max="3" width="3.125" style="81" customWidth="1"/>
    <col min="4" max="4" width="5.125" style="47" customWidth="1"/>
    <col min="5" max="5" width="25.25390625" style="47" customWidth="1"/>
    <col min="6" max="6" width="5.625" style="47" customWidth="1"/>
    <col min="7" max="7" width="3.125" style="81" customWidth="1"/>
    <col min="8" max="8" width="5.125" style="47" customWidth="1"/>
    <col min="9" max="9" width="24.625" style="47" bestFit="1" customWidth="1"/>
    <col min="10" max="10" width="5.625" style="47" customWidth="1"/>
    <col min="11" max="11" width="4.125" style="81" customWidth="1"/>
    <col min="12" max="12" width="5.125" style="47" customWidth="1"/>
    <col min="13" max="13" width="17.75390625" style="47" customWidth="1"/>
    <col min="14" max="14" width="5.625" style="47" customWidth="1"/>
    <col min="15" max="15" width="3.625" style="81" customWidth="1"/>
    <col min="16" max="16" width="6.00390625" style="47" bestFit="1" customWidth="1"/>
    <col min="17" max="16384" width="9.00390625" style="47" customWidth="1"/>
  </cols>
  <sheetData>
    <row r="1" spans="1:16" ht="18.75" customHeight="1">
      <c r="A1" s="153" t="s">
        <v>267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8.75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48" customFormat="1" ht="33" customHeight="1">
      <c r="A3" s="211" t="s">
        <v>268</v>
      </c>
      <c r="B3" s="212"/>
      <c r="C3" s="213"/>
      <c r="D3" s="213"/>
      <c r="E3" s="213"/>
      <c r="F3" s="213"/>
      <c r="G3" s="213"/>
      <c r="H3" s="213"/>
      <c r="I3" s="45" t="s">
        <v>270</v>
      </c>
      <c r="J3" s="214"/>
      <c r="K3" s="215"/>
      <c r="L3" s="215"/>
      <c r="M3" s="215"/>
      <c r="N3" s="215"/>
      <c r="O3" s="215"/>
      <c r="P3" s="216"/>
    </row>
    <row r="4" spans="1:16" s="48" customFormat="1" ht="33" customHeight="1" thickBot="1">
      <c r="A4" s="217" t="s">
        <v>269</v>
      </c>
      <c r="B4" s="218"/>
      <c r="C4" s="219"/>
      <c r="D4" s="219"/>
      <c r="E4" s="219"/>
      <c r="F4" s="219"/>
      <c r="G4" s="219"/>
      <c r="H4" s="219"/>
      <c r="I4" s="46" t="s">
        <v>271</v>
      </c>
      <c r="J4" s="219"/>
      <c r="K4" s="219"/>
      <c r="L4" s="219"/>
      <c r="M4" s="219"/>
      <c r="N4" s="219"/>
      <c r="O4" s="219"/>
      <c r="P4" s="220"/>
    </row>
    <row r="5" spans="1:16" ht="16.5" thickBot="1">
      <c r="A5" s="3"/>
      <c r="B5" s="3"/>
      <c r="C5" s="15"/>
      <c r="D5" s="14"/>
      <c r="E5" s="14"/>
      <c r="F5" s="14"/>
      <c r="G5" s="15"/>
      <c r="H5" s="14"/>
      <c r="I5" s="3"/>
      <c r="J5" s="14"/>
      <c r="K5" s="15"/>
      <c r="L5" s="14"/>
      <c r="M5" s="14"/>
      <c r="N5" s="14"/>
      <c r="O5" s="15"/>
      <c r="P5" s="14"/>
    </row>
    <row r="6" spans="1:16" s="48" customFormat="1" ht="17.25" thickBot="1">
      <c r="A6" s="49" t="s">
        <v>0</v>
      </c>
      <c r="B6" s="50" t="s">
        <v>1</v>
      </c>
      <c r="C6" s="50" t="s">
        <v>2</v>
      </c>
      <c r="D6" s="51" t="s">
        <v>262</v>
      </c>
      <c r="E6" s="49" t="s">
        <v>0</v>
      </c>
      <c r="F6" s="50" t="s">
        <v>1</v>
      </c>
      <c r="G6" s="50" t="s">
        <v>2</v>
      </c>
      <c r="H6" s="51" t="s">
        <v>262</v>
      </c>
      <c r="I6" s="49" t="s">
        <v>0</v>
      </c>
      <c r="J6" s="50" t="s">
        <v>1</v>
      </c>
      <c r="K6" s="50" t="s">
        <v>2</v>
      </c>
      <c r="L6" s="51" t="s">
        <v>262</v>
      </c>
      <c r="M6" s="49" t="s">
        <v>3</v>
      </c>
      <c r="N6" s="50" t="s">
        <v>1</v>
      </c>
      <c r="O6" s="50" t="s">
        <v>2</v>
      </c>
      <c r="P6" s="52" t="s">
        <v>262</v>
      </c>
    </row>
    <row r="7" spans="1:16" ht="16.5" thickBot="1">
      <c r="A7" s="208" t="s">
        <v>4</v>
      </c>
      <c r="B7" s="209"/>
      <c r="C7" s="209"/>
      <c r="D7" s="210"/>
      <c r="E7" s="208" t="s">
        <v>5</v>
      </c>
      <c r="F7" s="209"/>
      <c r="G7" s="209"/>
      <c r="H7" s="210"/>
      <c r="I7" s="208" t="s">
        <v>6</v>
      </c>
      <c r="J7" s="209"/>
      <c r="K7" s="209"/>
      <c r="L7" s="210"/>
      <c r="M7" s="208" t="s">
        <v>7</v>
      </c>
      <c r="N7" s="209"/>
      <c r="O7" s="209"/>
      <c r="P7" s="210"/>
    </row>
    <row r="8" spans="1:16" ht="15.75">
      <c r="A8" s="32" t="s">
        <v>8</v>
      </c>
      <c r="B8" s="33"/>
      <c r="C8" s="34">
        <v>20</v>
      </c>
      <c r="D8" s="35">
        <f aca="true" t="shared" si="0" ref="D8:D27">IF(B8*C8=0,"",B8*C8)</f>
      </c>
      <c r="E8" s="32" t="s">
        <v>9</v>
      </c>
      <c r="F8" s="33"/>
      <c r="G8" s="34">
        <v>10</v>
      </c>
      <c r="H8" s="35">
        <f aca="true" t="shared" si="1" ref="H8:H47">IF(F8*G8=0,"",F8*G8)</f>
      </c>
      <c r="I8" s="32" t="s">
        <v>10</v>
      </c>
      <c r="J8" s="33"/>
      <c r="K8" s="34">
        <v>10</v>
      </c>
      <c r="L8" s="35">
        <f aca="true" t="shared" si="2" ref="L8:L39">IF(J8*K8=0,"",J8*K8)</f>
      </c>
      <c r="M8" s="42" t="s">
        <v>11</v>
      </c>
      <c r="N8" s="43"/>
      <c r="O8" s="44">
        <v>10</v>
      </c>
      <c r="P8" s="35">
        <f>IF(N8*O8=0,"",N8*O8)</f>
      </c>
    </row>
    <row r="9" spans="1:16" ht="15.75">
      <c r="A9" s="4" t="s">
        <v>12</v>
      </c>
      <c r="B9" s="17"/>
      <c r="C9" s="16">
        <v>25</v>
      </c>
      <c r="D9" s="23">
        <f t="shared" si="0"/>
      </c>
      <c r="E9" s="4" t="s">
        <v>13</v>
      </c>
      <c r="F9" s="17"/>
      <c r="G9" s="16">
        <v>20</v>
      </c>
      <c r="H9" s="23">
        <f t="shared" si="1"/>
      </c>
      <c r="I9" s="4" t="s">
        <v>14</v>
      </c>
      <c r="J9" s="17"/>
      <c r="K9" s="16">
        <v>2</v>
      </c>
      <c r="L9" s="23">
        <f t="shared" si="2"/>
      </c>
      <c r="M9" s="194"/>
      <c r="N9" s="195"/>
      <c r="O9" s="195"/>
      <c r="P9" s="196"/>
    </row>
    <row r="10" spans="1:16" ht="15.75">
      <c r="A10" s="4" t="s">
        <v>15</v>
      </c>
      <c r="B10" s="17"/>
      <c r="C10" s="16">
        <v>30</v>
      </c>
      <c r="D10" s="23">
        <f t="shared" si="0"/>
      </c>
      <c r="E10" s="4" t="s">
        <v>16</v>
      </c>
      <c r="F10" s="17"/>
      <c r="G10" s="16">
        <v>5</v>
      </c>
      <c r="H10" s="23">
        <f t="shared" si="1"/>
      </c>
      <c r="I10" s="4" t="s">
        <v>17</v>
      </c>
      <c r="J10" s="17"/>
      <c r="K10" s="16">
        <v>5</v>
      </c>
      <c r="L10" s="23">
        <f t="shared" si="2"/>
      </c>
      <c r="M10" s="194"/>
      <c r="N10" s="195"/>
      <c r="O10" s="195"/>
      <c r="P10" s="196"/>
    </row>
    <row r="11" spans="1:16" ht="15.75">
      <c r="A11" s="4" t="s">
        <v>18</v>
      </c>
      <c r="B11" s="17"/>
      <c r="C11" s="16">
        <v>45</v>
      </c>
      <c r="D11" s="23">
        <f t="shared" si="0"/>
      </c>
      <c r="E11" s="8" t="s">
        <v>19</v>
      </c>
      <c r="F11" s="20"/>
      <c r="G11" s="18">
        <v>7</v>
      </c>
      <c r="H11" s="23">
        <f t="shared" si="1"/>
      </c>
      <c r="I11" s="4" t="s">
        <v>20</v>
      </c>
      <c r="J11" s="17"/>
      <c r="K11" s="16">
        <v>10</v>
      </c>
      <c r="L11" s="23">
        <f t="shared" si="2"/>
      </c>
      <c r="M11" s="194"/>
      <c r="N11" s="195"/>
      <c r="O11" s="195"/>
      <c r="P11" s="196"/>
    </row>
    <row r="12" spans="1:16" ht="15.75">
      <c r="A12" s="4" t="s">
        <v>21</v>
      </c>
      <c r="B12" s="17"/>
      <c r="C12" s="16">
        <v>60</v>
      </c>
      <c r="D12" s="23">
        <f t="shared" si="0"/>
      </c>
      <c r="E12" s="4" t="s">
        <v>22</v>
      </c>
      <c r="F12" s="17"/>
      <c r="G12" s="16">
        <v>15</v>
      </c>
      <c r="H12" s="23">
        <f t="shared" si="1"/>
      </c>
      <c r="I12" s="4" t="s">
        <v>23</v>
      </c>
      <c r="J12" s="17"/>
      <c r="K12" s="16">
        <v>1</v>
      </c>
      <c r="L12" s="23">
        <f t="shared" si="2"/>
      </c>
      <c r="M12" s="11" t="s">
        <v>24</v>
      </c>
      <c r="N12" s="20"/>
      <c r="O12" s="22">
        <v>1.5</v>
      </c>
      <c r="P12" s="26">
        <f>IF(N12*O12=0,"",N12*O12)</f>
      </c>
    </row>
    <row r="13" spans="1:16" ht="15.75">
      <c r="A13" s="4" t="s">
        <v>25</v>
      </c>
      <c r="B13" s="17"/>
      <c r="C13" s="16">
        <v>5</v>
      </c>
      <c r="D13" s="23">
        <f t="shared" si="0"/>
      </c>
      <c r="E13" s="4" t="s">
        <v>26</v>
      </c>
      <c r="F13" s="17"/>
      <c r="G13" s="16">
        <v>25</v>
      </c>
      <c r="H13" s="23">
        <f t="shared" si="1"/>
      </c>
      <c r="I13" s="4" t="s">
        <v>27</v>
      </c>
      <c r="J13" s="17"/>
      <c r="K13" s="16">
        <v>3</v>
      </c>
      <c r="L13" s="23">
        <f t="shared" si="2"/>
      </c>
      <c r="M13" s="194"/>
      <c r="N13" s="195"/>
      <c r="O13" s="195"/>
      <c r="P13" s="196"/>
    </row>
    <row r="14" spans="1:16" ht="15.75">
      <c r="A14" s="4" t="s">
        <v>28</v>
      </c>
      <c r="B14" s="17"/>
      <c r="C14" s="16">
        <v>10</v>
      </c>
      <c r="D14" s="23">
        <f t="shared" si="0"/>
      </c>
      <c r="E14" s="4" t="s">
        <v>29</v>
      </c>
      <c r="F14" s="17"/>
      <c r="G14" s="16">
        <v>12</v>
      </c>
      <c r="H14" s="23">
        <f t="shared" si="1"/>
      </c>
      <c r="I14" s="4" t="s">
        <v>30</v>
      </c>
      <c r="J14" s="17"/>
      <c r="K14" s="16">
        <v>1</v>
      </c>
      <c r="L14" s="23">
        <f t="shared" si="2"/>
      </c>
      <c r="M14" s="194"/>
      <c r="N14" s="195"/>
      <c r="O14" s="195"/>
      <c r="P14" s="196"/>
    </row>
    <row r="15" spans="1:16" ht="15.75">
      <c r="A15" s="4" t="s">
        <v>31</v>
      </c>
      <c r="B15" s="17"/>
      <c r="C15" s="16">
        <v>10</v>
      </c>
      <c r="D15" s="23">
        <f t="shared" si="0"/>
      </c>
      <c r="E15" s="4" t="s">
        <v>32</v>
      </c>
      <c r="F15" s="17"/>
      <c r="G15" s="16">
        <v>25</v>
      </c>
      <c r="H15" s="23">
        <f t="shared" si="1"/>
      </c>
      <c r="I15" s="4" t="s">
        <v>33</v>
      </c>
      <c r="J15" s="17"/>
      <c r="K15" s="16">
        <v>5</v>
      </c>
      <c r="L15" s="23">
        <f t="shared" si="2"/>
      </c>
      <c r="M15" s="194"/>
      <c r="N15" s="195"/>
      <c r="O15" s="195"/>
      <c r="P15" s="196"/>
    </row>
    <row r="16" spans="1:16" ht="15.75">
      <c r="A16" s="4" t="s">
        <v>34</v>
      </c>
      <c r="B16" s="17"/>
      <c r="C16" s="16">
        <v>15</v>
      </c>
      <c r="D16" s="23">
        <f t="shared" si="0"/>
      </c>
      <c r="E16" s="4" t="s">
        <v>35</v>
      </c>
      <c r="F16" s="17"/>
      <c r="G16" s="16">
        <v>20</v>
      </c>
      <c r="H16" s="23">
        <f t="shared" si="1"/>
      </c>
      <c r="I16" s="4" t="s">
        <v>36</v>
      </c>
      <c r="J16" s="17"/>
      <c r="K16" s="16">
        <v>25</v>
      </c>
      <c r="L16" s="23">
        <f t="shared" si="2"/>
      </c>
      <c r="M16" s="11" t="s">
        <v>263</v>
      </c>
      <c r="N16" s="20"/>
      <c r="O16" s="18">
        <v>3</v>
      </c>
      <c r="P16" s="23">
        <f>IF(N16*O16=0,"",N16*O16)</f>
      </c>
    </row>
    <row r="17" spans="1:16" ht="15.75">
      <c r="A17" s="4" t="s">
        <v>37</v>
      </c>
      <c r="B17" s="17"/>
      <c r="C17" s="16">
        <v>30</v>
      </c>
      <c r="D17" s="23">
        <f t="shared" si="0"/>
      </c>
      <c r="E17" s="4" t="s">
        <v>38</v>
      </c>
      <c r="F17" s="17"/>
      <c r="G17" s="16">
        <v>50</v>
      </c>
      <c r="H17" s="23">
        <f t="shared" si="1"/>
      </c>
      <c r="I17" s="4" t="s">
        <v>39</v>
      </c>
      <c r="J17" s="17"/>
      <c r="K17" s="16">
        <v>10</v>
      </c>
      <c r="L17" s="23">
        <f t="shared" si="2"/>
      </c>
      <c r="M17" s="194"/>
      <c r="N17" s="195"/>
      <c r="O17" s="195"/>
      <c r="P17" s="196"/>
    </row>
    <row r="18" spans="1:16" ht="15.75">
      <c r="A18" s="4" t="s">
        <v>40</v>
      </c>
      <c r="B18" s="17"/>
      <c r="C18" s="16">
        <v>20</v>
      </c>
      <c r="D18" s="23">
        <f t="shared" si="0"/>
      </c>
      <c r="E18" s="4" t="s">
        <v>41</v>
      </c>
      <c r="F18" s="17"/>
      <c r="G18" s="16">
        <v>60</v>
      </c>
      <c r="H18" s="23">
        <f t="shared" si="1"/>
      </c>
      <c r="I18" s="4" t="s">
        <v>42</v>
      </c>
      <c r="J18" s="17"/>
      <c r="K18" s="16">
        <v>10</v>
      </c>
      <c r="L18" s="23">
        <f t="shared" si="2"/>
      </c>
      <c r="M18" s="194"/>
      <c r="N18" s="195"/>
      <c r="O18" s="195"/>
      <c r="P18" s="196"/>
    </row>
    <row r="19" spans="1:16" ht="15.75">
      <c r="A19" s="4" t="s">
        <v>43</v>
      </c>
      <c r="B19" s="17"/>
      <c r="C19" s="16">
        <v>35</v>
      </c>
      <c r="D19" s="23">
        <f t="shared" si="0"/>
      </c>
      <c r="E19" s="4" t="s">
        <v>44</v>
      </c>
      <c r="F19" s="17"/>
      <c r="G19" s="16">
        <v>35</v>
      </c>
      <c r="H19" s="23">
        <f t="shared" si="1"/>
      </c>
      <c r="I19" s="4" t="s">
        <v>45</v>
      </c>
      <c r="J19" s="17"/>
      <c r="K19" s="16">
        <v>20</v>
      </c>
      <c r="L19" s="23">
        <f t="shared" si="2"/>
      </c>
      <c r="M19" s="194"/>
      <c r="N19" s="195"/>
      <c r="O19" s="195"/>
      <c r="P19" s="196"/>
    </row>
    <row r="20" spans="1:16" ht="15.75">
      <c r="A20" s="4" t="s">
        <v>46</v>
      </c>
      <c r="B20" s="17"/>
      <c r="C20" s="16">
        <v>45</v>
      </c>
      <c r="D20" s="23">
        <f t="shared" si="0"/>
      </c>
      <c r="E20" s="4" t="s">
        <v>47</v>
      </c>
      <c r="F20" s="17"/>
      <c r="G20" s="16">
        <v>30</v>
      </c>
      <c r="H20" s="23">
        <f t="shared" si="1"/>
      </c>
      <c r="I20" s="4" t="s">
        <v>48</v>
      </c>
      <c r="J20" s="17"/>
      <c r="K20" s="16">
        <v>5</v>
      </c>
      <c r="L20" s="23">
        <f t="shared" si="2"/>
      </c>
      <c r="M20" s="11" t="s">
        <v>264</v>
      </c>
      <c r="N20" s="20"/>
      <c r="O20" s="22">
        <v>4.5</v>
      </c>
      <c r="P20" s="26">
        <f>IF(N20*O20=0,"",N20*O20)</f>
      </c>
    </row>
    <row r="21" spans="1:16" ht="15.75">
      <c r="A21" s="4" t="s">
        <v>49</v>
      </c>
      <c r="B21" s="17"/>
      <c r="C21" s="16">
        <v>55</v>
      </c>
      <c r="D21" s="23">
        <f t="shared" si="0"/>
      </c>
      <c r="E21" s="4" t="s">
        <v>50</v>
      </c>
      <c r="F21" s="17"/>
      <c r="G21" s="16">
        <v>20</v>
      </c>
      <c r="H21" s="23">
        <f t="shared" si="1"/>
      </c>
      <c r="I21" s="4" t="s">
        <v>51</v>
      </c>
      <c r="J21" s="17"/>
      <c r="K21" s="16">
        <v>15</v>
      </c>
      <c r="L21" s="23">
        <f t="shared" si="2"/>
      </c>
      <c r="M21" s="194"/>
      <c r="N21" s="195"/>
      <c r="O21" s="195"/>
      <c r="P21" s="196"/>
    </row>
    <row r="22" spans="1:16" ht="15.75">
      <c r="A22" s="4" t="s">
        <v>52</v>
      </c>
      <c r="B22" s="17"/>
      <c r="C22" s="16">
        <v>1</v>
      </c>
      <c r="D22" s="23">
        <f t="shared" si="0"/>
      </c>
      <c r="E22" s="8" t="s">
        <v>53</v>
      </c>
      <c r="F22" s="20"/>
      <c r="G22" s="18">
        <v>5</v>
      </c>
      <c r="H22" s="23">
        <f t="shared" si="1"/>
      </c>
      <c r="I22" s="8" t="s">
        <v>54</v>
      </c>
      <c r="J22" s="20"/>
      <c r="K22" s="18">
        <v>5</v>
      </c>
      <c r="L22" s="23">
        <f t="shared" si="2"/>
      </c>
      <c r="M22" s="194"/>
      <c r="N22" s="195"/>
      <c r="O22" s="195"/>
      <c r="P22" s="196"/>
    </row>
    <row r="23" spans="1:16" ht="15.75">
      <c r="A23" s="4" t="s">
        <v>55</v>
      </c>
      <c r="B23" s="17"/>
      <c r="C23" s="16">
        <v>5</v>
      </c>
      <c r="D23" s="23">
        <f t="shared" si="0"/>
      </c>
      <c r="E23" s="8" t="s">
        <v>56</v>
      </c>
      <c r="F23" s="20"/>
      <c r="G23" s="18">
        <v>2</v>
      </c>
      <c r="H23" s="23">
        <f t="shared" si="1"/>
      </c>
      <c r="I23" s="4" t="s">
        <v>57</v>
      </c>
      <c r="J23" s="17"/>
      <c r="K23" s="17"/>
      <c r="L23" s="23">
        <f t="shared" si="2"/>
      </c>
      <c r="M23" s="194"/>
      <c r="N23" s="195"/>
      <c r="O23" s="195"/>
      <c r="P23" s="196"/>
    </row>
    <row r="24" spans="1:16" ht="15.75">
      <c r="A24" s="4" t="s">
        <v>58</v>
      </c>
      <c r="B24" s="17"/>
      <c r="C24" s="16">
        <v>25</v>
      </c>
      <c r="D24" s="23">
        <f t="shared" si="0"/>
      </c>
      <c r="E24" s="4" t="s">
        <v>59</v>
      </c>
      <c r="F24" s="17"/>
      <c r="G24" s="16">
        <v>12</v>
      </c>
      <c r="H24" s="23">
        <f t="shared" si="1"/>
      </c>
      <c r="I24" s="4" t="s">
        <v>60</v>
      </c>
      <c r="J24" s="17"/>
      <c r="K24" s="16">
        <v>3</v>
      </c>
      <c r="L24" s="23">
        <f t="shared" si="2"/>
      </c>
      <c r="M24" s="11" t="s">
        <v>265</v>
      </c>
      <c r="N24" s="20"/>
      <c r="O24" s="18">
        <v>6</v>
      </c>
      <c r="P24" s="23">
        <f>IF(N24*O24=0,"",N24*O24)</f>
      </c>
    </row>
    <row r="25" spans="1:16" ht="15.75">
      <c r="A25" s="4" t="s">
        <v>61</v>
      </c>
      <c r="B25" s="17"/>
      <c r="C25" s="16">
        <v>35</v>
      </c>
      <c r="D25" s="23">
        <f t="shared" si="0"/>
      </c>
      <c r="E25" s="4" t="s">
        <v>62</v>
      </c>
      <c r="F25" s="17"/>
      <c r="G25" s="16">
        <v>2</v>
      </c>
      <c r="H25" s="23">
        <f t="shared" si="1"/>
      </c>
      <c r="I25" s="4" t="s">
        <v>63</v>
      </c>
      <c r="J25" s="17"/>
      <c r="K25" s="16">
        <v>5</v>
      </c>
      <c r="L25" s="23">
        <f t="shared" si="2"/>
      </c>
      <c r="M25" s="194"/>
      <c r="N25" s="195"/>
      <c r="O25" s="195"/>
      <c r="P25" s="196"/>
    </row>
    <row r="26" spans="1:16" ht="15.75">
      <c r="A26" s="6"/>
      <c r="B26" s="17"/>
      <c r="C26" s="17"/>
      <c r="D26" s="23">
        <f t="shared" si="0"/>
      </c>
      <c r="E26" s="8" t="s">
        <v>64</v>
      </c>
      <c r="F26" s="20"/>
      <c r="G26" s="18">
        <v>3</v>
      </c>
      <c r="H26" s="23">
        <f t="shared" si="1"/>
      </c>
      <c r="I26" s="4" t="s">
        <v>65</v>
      </c>
      <c r="J26" s="17"/>
      <c r="K26" s="16">
        <v>8</v>
      </c>
      <c r="L26" s="23">
        <f t="shared" si="2"/>
      </c>
      <c r="M26" s="11" t="s">
        <v>66</v>
      </c>
      <c r="N26" s="20"/>
      <c r="O26" s="18">
        <v>10</v>
      </c>
      <c r="P26" s="23">
        <f>IF(N26*O26=0,"",N26*O26)</f>
      </c>
    </row>
    <row r="27" spans="1:16" ht="16.5" thickBot="1">
      <c r="A27" s="29"/>
      <c r="B27" s="30"/>
      <c r="C27" s="30"/>
      <c r="D27" s="31">
        <f t="shared" si="0"/>
      </c>
      <c r="E27" s="8" t="s">
        <v>67</v>
      </c>
      <c r="F27" s="20"/>
      <c r="G27" s="18">
        <v>2</v>
      </c>
      <c r="H27" s="23">
        <f t="shared" si="1"/>
      </c>
      <c r="I27" s="4" t="s">
        <v>68</v>
      </c>
      <c r="J27" s="17"/>
      <c r="K27" s="16">
        <v>35</v>
      </c>
      <c r="L27" s="23">
        <f t="shared" si="2"/>
      </c>
      <c r="M27" s="194"/>
      <c r="N27" s="195"/>
      <c r="O27" s="195"/>
      <c r="P27" s="196"/>
    </row>
    <row r="28" spans="1:16" ht="16.5" thickBot="1">
      <c r="A28" s="165" t="s">
        <v>69</v>
      </c>
      <c r="B28" s="166"/>
      <c r="C28" s="166"/>
      <c r="D28" s="167"/>
      <c r="E28" s="8" t="s">
        <v>70</v>
      </c>
      <c r="F28" s="20"/>
      <c r="G28" s="18">
        <v>10</v>
      </c>
      <c r="H28" s="23">
        <f t="shared" si="1"/>
      </c>
      <c r="I28" s="4" t="s">
        <v>71</v>
      </c>
      <c r="J28" s="17"/>
      <c r="K28" s="16">
        <v>5</v>
      </c>
      <c r="L28" s="23">
        <f t="shared" si="2"/>
      </c>
      <c r="M28" s="194"/>
      <c r="N28" s="195"/>
      <c r="O28" s="195"/>
      <c r="P28" s="196"/>
    </row>
    <row r="29" spans="1:16" ht="15.75">
      <c r="A29" s="32" t="s">
        <v>72</v>
      </c>
      <c r="B29" s="33"/>
      <c r="C29" s="34">
        <v>70</v>
      </c>
      <c r="D29" s="35">
        <f aca="true" t="shared" si="3" ref="D29:D53">IF(B29*C29=0,"",B29*C29)</f>
      </c>
      <c r="E29" s="4" t="s">
        <v>73</v>
      </c>
      <c r="F29" s="17"/>
      <c r="G29" s="16">
        <v>5</v>
      </c>
      <c r="H29" s="23">
        <f t="shared" si="1"/>
      </c>
      <c r="I29" s="4" t="s">
        <v>74</v>
      </c>
      <c r="J29" s="17"/>
      <c r="K29" s="16">
        <v>15</v>
      </c>
      <c r="L29" s="23">
        <f t="shared" si="2"/>
      </c>
      <c r="M29" s="11" t="s">
        <v>75</v>
      </c>
      <c r="N29" s="20"/>
      <c r="O29" s="202"/>
      <c r="P29" s="203"/>
    </row>
    <row r="30" spans="1:16" ht="15.75">
      <c r="A30" s="4" t="s">
        <v>76</v>
      </c>
      <c r="B30" s="17"/>
      <c r="C30" s="16">
        <v>40</v>
      </c>
      <c r="D30" s="23">
        <f t="shared" si="3"/>
      </c>
      <c r="E30" s="4" t="s">
        <v>77</v>
      </c>
      <c r="F30" s="17"/>
      <c r="G30" s="16">
        <v>75</v>
      </c>
      <c r="H30" s="23">
        <f t="shared" si="1"/>
      </c>
      <c r="I30" s="4" t="s">
        <v>78</v>
      </c>
      <c r="J30" s="17"/>
      <c r="K30" s="16">
        <v>5</v>
      </c>
      <c r="L30" s="23">
        <f t="shared" si="2"/>
      </c>
      <c r="M30" s="11" t="s">
        <v>79</v>
      </c>
      <c r="N30" s="20"/>
      <c r="O30" s="204"/>
      <c r="P30" s="205"/>
    </row>
    <row r="31" spans="1:16" ht="15.75">
      <c r="A31" s="4" t="s">
        <v>80</v>
      </c>
      <c r="B31" s="17"/>
      <c r="C31" s="16">
        <v>60</v>
      </c>
      <c r="D31" s="23">
        <f t="shared" si="3"/>
      </c>
      <c r="E31" s="4" t="s">
        <v>81</v>
      </c>
      <c r="F31" s="17"/>
      <c r="G31" s="16">
        <v>85</v>
      </c>
      <c r="H31" s="23">
        <f t="shared" si="1"/>
      </c>
      <c r="I31" s="4" t="s">
        <v>82</v>
      </c>
      <c r="J31" s="17"/>
      <c r="K31" s="16">
        <v>20</v>
      </c>
      <c r="L31" s="23">
        <f t="shared" si="2"/>
      </c>
      <c r="M31" s="11" t="s">
        <v>83</v>
      </c>
      <c r="N31" s="20"/>
      <c r="O31" s="204"/>
      <c r="P31" s="205"/>
    </row>
    <row r="32" spans="1:16" ht="15.75">
      <c r="A32" s="4" t="s">
        <v>84</v>
      </c>
      <c r="B32" s="17"/>
      <c r="C32" s="16">
        <v>65</v>
      </c>
      <c r="D32" s="23">
        <f t="shared" si="3"/>
      </c>
      <c r="E32" s="4" t="s">
        <v>85</v>
      </c>
      <c r="F32" s="17"/>
      <c r="G32" s="16">
        <v>65</v>
      </c>
      <c r="H32" s="23">
        <f t="shared" si="1"/>
      </c>
      <c r="I32" s="4" t="s">
        <v>86</v>
      </c>
      <c r="J32" s="17"/>
      <c r="K32" s="16">
        <v>10</v>
      </c>
      <c r="L32" s="23">
        <f t="shared" si="2"/>
      </c>
      <c r="M32" s="11" t="s">
        <v>87</v>
      </c>
      <c r="N32" s="20"/>
      <c r="O32" s="204"/>
      <c r="P32" s="205"/>
    </row>
    <row r="33" spans="1:16" ht="15.75">
      <c r="A33" s="4" t="s">
        <v>88</v>
      </c>
      <c r="B33" s="17"/>
      <c r="C33" s="16">
        <v>70</v>
      </c>
      <c r="D33" s="23">
        <f t="shared" si="3"/>
      </c>
      <c r="E33" s="4" t="s">
        <v>89</v>
      </c>
      <c r="F33" s="17"/>
      <c r="G33" s="16">
        <v>25</v>
      </c>
      <c r="H33" s="23">
        <f t="shared" si="1"/>
      </c>
      <c r="I33" s="4" t="s">
        <v>90</v>
      </c>
      <c r="J33" s="17"/>
      <c r="K33" s="16">
        <v>30</v>
      </c>
      <c r="L33" s="23">
        <f t="shared" si="2"/>
      </c>
      <c r="M33" s="11" t="s">
        <v>91</v>
      </c>
      <c r="N33" s="20"/>
      <c r="O33" s="206"/>
      <c r="P33" s="207"/>
    </row>
    <row r="34" spans="1:16" ht="15.75">
      <c r="A34" s="4" t="s">
        <v>92</v>
      </c>
      <c r="B34" s="17"/>
      <c r="C34" s="16">
        <v>20</v>
      </c>
      <c r="D34" s="23">
        <f t="shared" si="3"/>
      </c>
      <c r="E34" s="8" t="s">
        <v>93</v>
      </c>
      <c r="F34" s="20"/>
      <c r="G34" s="18">
        <v>10</v>
      </c>
      <c r="H34" s="23">
        <f t="shared" si="1"/>
      </c>
      <c r="I34" s="4" t="s">
        <v>94</v>
      </c>
      <c r="J34" s="17"/>
      <c r="K34" s="16">
        <v>5</v>
      </c>
      <c r="L34" s="23">
        <f t="shared" si="2"/>
      </c>
      <c r="M34" s="236"/>
      <c r="N34" s="237"/>
      <c r="O34" s="237"/>
      <c r="P34" s="238"/>
    </row>
    <row r="35" spans="1:16" ht="15.75">
      <c r="A35" s="4" t="s">
        <v>95</v>
      </c>
      <c r="B35" s="17"/>
      <c r="C35" s="16">
        <v>35</v>
      </c>
      <c r="D35" s="23">
        <f t="shared" si="3"/>
      </c>
      <c r="E35" s="8" t="s">
        <v>96</v>
      </c>
      <c r="F35" s="20"/>
      <c r="G35" s="18">
        <v>10</v>
      </c>
      <c r="H35" s="23">
        <f t="shared" si="1"/>
      </c>
      <c r="I35" s="4" t="s">
        <v>97</v>
      </c>
      <c r="J35" s="17"/>
      <c r="K35" s="16">
        <v>20</v>
      </c>
      <c r="L35" s="23">
        <f t="shared" si="2"/>
      </c>
      <c r="M35" s="11" t="s">
        <v>98</v>
      </c>
      <c r="N35" s="20"/>
      <c r="O35" s="18">
        <v>3</v>
      </c>
      <c r="P35" s="23">
        <f>IF(N35*O35=0,"",N35*O35)</f>
      </c>
    </row>
    <row r="36" spans="1:16" ht="15.75">
      <c r="A36" s="4" t="s">
        <v>99</v>
      </c>
      <c r="B36" s="17"/>
      <c r="C36" s="16">
        <v>30</v>
      </c>
      <c r="D36" s="23">
        <f t="shared" si="3"/>
      </c>
      <c r="E36" s="8" t="s">
        <v>100</v>
      </c>
      <c r="F36" s="20"/>
      <c r="G36" s="18">
        <v>3</v>
      </c>
      <c r="H36" s="23">
        <f t="shared" si="1"/>
      </c>
      <c r="I36" s="4" t="s">
        <v>101</v>
      </c>
      <c r="J36" s="17"/>
      <c r="K36" s="16">
        <v>40</v>
      </c>
      <c r="L36" s="23">
        <f t="shared" si="2"/>
      </c>
      <c r="M36" s="194"/>
      <c r="N36" s="195"/>
      <c r="O36" s="195"/>
      <c r="P36" s="196"/>
    </row>
    <row r="37" spans="1:16" ht="15.75">
      <c r="A37" s="4" t="s">
        <v>102</v>
      </c>
      <c r="B37" s="17"/>
      <c r="C37" s="16">
        <v>10</v>
      </c>
      <c r="D37" s="23">
        <f t="shared" si="3"/>
      </c>
      <c r="E37" s="4" t="s">
        <v>103</v>
      </c>
      <c r="F37" s="17"/>
      <c r="G37" s="16">
        <v>50</v>
      </c>
      <c r="H37" s="23">
        <f t="shared" si="1"/>
      </c>
      <c r="I37" s="8" t="s">
        <v>104</v>
      </c>
      <c r="J37" s="20"/>
      <c r="K37" s="18">
        <v>2</v>
      </c>
      <c r="L37" s="23">
        <f t="shared" si="2"/>
      </c>
      <c r="M37" s="194"/>
      <c r="N37" s="195"/>
      <c r="O37" s="195"/>
      <c r="P37" s="196"/>
    </row>
    <row r="38" spans="1:16" ht="15.75">
      <c r="A38" s="4" t="s">
        <v>105</v>
      </c>
      <c r="B38" s="17"/>
      <c r="C38" s="16">
        <v>12</v>
      </c>
      <c r="D38" s="23">
        <f t="shared" si="3"/>
      </c>
      <c r="E38" s="4" t="s">
        <v>106</v>
      </c>
      <c r="F38" s="17"/>
      <c r="G38" s="16">
        <v>60</v>
      </c>
      <c r="H38" s="23">
        <f t="shared" si="1"/>
      </c>
      <c r="I38" s="4" t="s">
        <v>107</v>
      </c>
      <c r="J38" s="17"/>
      <c r="K38" s="16">
        <v>15</v>
      </c>
      <c r="L38" s="23">
        <f t="shared" si="2"/>
      </c>
      <c r="M38" s="11" t="s">
        <v>108</v>
      </c>
      <c r="N38" s="20"/>
      <c r="O38" s="20">
        <v>3</v>
      </c>
      <c r="P38" s="26">
        <f>IF(N38*O38=0,"",N38*O38)</f>
      </c>
    </row>
    <row r="39" spans="1:16" ht="15.75">
      <c r="A39" s="4" t="s">
        <v>109</v>
      </c>
      <c r="B39" s="17"/>
      <c r="C39" s="16">
        <v>25</v>
      </c>
      <c r="D39" s="23">
        <f t="shared" si="3"/>
      </c>
      <c r="E39" s="4" t="s">
        <v>110</v>
      </c>
      <c r="F39" s="17"/>
      <c r="G39" s="16">
        <v>35</v>
      </c>
      <c r="H39" s="23">
        <f t="shared" si="1"/>
      </c>
      <c r="I39" s="4" t="s">
        <v>111</v>
      </c>
      <c r="J39" s="17"/>
      <c r="K39" s="16">
        <v>8</v>
      </c>
      <c r="L39" s="23">
        <f t="shared" si="2"/>
      </c>
      <c r="M39" s="194"/>
      <c r="N39" s="195"/>
      <c r="O39" s="195"/>
      <c r="P39" s="196"/>
    </row>
    <row r="40" spans="1:16" ht="15.75">
      <c r="A40" s="4" t="s">
        <v>112</v>
      </c>
      <c r="B40" s="17"/>
      <c r="C40" s="16">
        <v>30</v>
      </c>
      <c r="D40" s="23">
        <f t="shared" si="3"/>
      </c>
      <c r="E40" s="4" t="s">
        <v>113</v>
      </c>
      <c r="F40" s="17"/>
      <c r="G40" s="16">
        <v>30</v>
      </c>
      <c r="H40" s="23">
        <f t="shared" si="1"/>
      </c>
      <c r="I40" s="4" t="s">
        <v>114</v>
      </c>
      <c r="J40" s="17"/>
      <c r="K40" s="16">
        <v>2</v>
      </c>
      <c r="L40" s="23">
        <f aca="true" t="shared" si="4" ref="L40:L60">IF(J40*K40=0,"",J40*K40)</f>
      </c>
      <c r="M40" s="194"/>
      <c r="N40" s="195"/>
      <c r="O40" s="195"/>
      <c r="P40" s="196"/>
    </row>
    <row r="41" spans="1:16" ht="15.75">
      <c r="A41" s="4" t="s">
        <v>115</v>
      </c>
      <c r="B41" s="17"/>
      <c r="C41" s="16">
        <v>12</v>
      </c>
      <c r="D41" s="23">
        <f t="shared" si="3"/>
      </c>
      <c r="E41" s="4" t="s">
        <v>116</v>
      </c>
      <c r="F41" s="17"/>
      <c r="G41" s="16">
        <v>20</v>
      </c>
      <c r="H41" s="23">
        <f t="shared" si="1"/>
      </c>
      <c r="I41" s="4" t="s">
        <v>117</v>
      </c>
      <c r="J41" s="17"/>
      <c r="K41" s="16">
        <v>20</v>
      </c>
      <c r="L41" s="23">
        <f t="shared" si="4"/>
      </c>
      <c r="M41" s="13" t="s">
        <v>266</v>
      </c>
      <c r="N41" s="1"/>
      <c r="O41" s="18"/>
      <c r="P41" s="53"/>
    </row>
    <row r="42" spans="1:16" ht="15.75">
      <c r="A42" s="4" t="s">
        <v>118</v>
      </c>
      <c r="B42" s="17"/>
      <c r="C42" s="16">
        <v>15</v>
      </c>
      <c r="D42" s="23">
        <f t="shared" si="3"/>
      </c>
      <c r="E42" s="8" t="s">
        <v>119</v>
      </c>
      <c r="F42" s="20"/>
      <c r="G42" s="18">
        <v>5</v>
      </c>
      <c r="H42" s="23">
        <f t="shared" si="1"/>
      </c>
      <c r="I42" s="4" t="s">
        <v>120</v>
      </c>
      <c r="J42" s="17"/>
      <c r="K42" s="16">
        <v>2</v>
      </c>
      <c r="L42" s="23">
        <f t="shared" si="4"/>
      </c>
      <c r="M42" s="12"/>
      <c r="N42" s="2"/>
      <c r="O42" s="20"/>
      <c r="P42" s="5" t="str">
        <f>IF(O42&gt;0,T42," ")</f>
        <v> </v>
      </c>
    </row>
    <row r="43" spans="1:16" ht="15.75">
      <c r="A43" s="4" t="s">
        <v>121</v>
      </c>
      <c r="B43" s="17"/>
      <c r="C43" s="16">
        <v>5</v>
      </c>
      <c r="D43" s="23">
        <f t="shared" si="3"/>
      </c>
      <c r="E43" s="8" t="s">
        <v>122</v>
      </c>
      <c r="F43" s="20"/>
      <c r="G43" s="18">
        <v>12</v>
      </c>
      <c r="H43" s="23">
        <f t="shared" si="1"/>
      </c>
      <c r="I43" s="4" t="s">
        <v>123</v>
      </c>
      <c r="J43" s="17"/>
      <c r="K43" s="16">
        <v>5</v>
      </c>
      <c r="L43" s="23">
        <f t="shared" si="4"/>
      </c>
      <c r="M43" s="12"/>
      <c r="N43" s="2"/>
      <c r="O43" s="20"/>
      <c r="P43" s="5" t="str">
        <f>IF(O43&gt;0,T43," ")</f>
        <v> </v>
      </c>
    </row>
    <row r="44" spans="1:16" ht="15.75">
      <c r="A44" s="4" t="s">
        <v>124</v>
      </c>
      <c r="B44" s="17"/>
      <c r="C44" s="16">
        <v>30</v>
      </c>
      <c r="D44" s="23">
        <f t="shared" si="3"/>
      </c>
      <c r="E44" s="9"/>
      <c r="F44" s="20"/>
      <c r="G44" s="20"/>
      <c r="H44" s="23">
        <f t="shared" si="1"/>
      </c>
      <c r="I44" s="4" t="s">
        <v>125</v>
      </c>
      <c r="J44" s="17"/>
      <c r="K44" s="16">
        <v>3</v>
      </c>
      <c r="L44" s="23">
        <f t="shared" si="4"/>
      </c>
      <c r="M44" s="12"/>
      <c r="N44" s="2"/>
      <c r="O44" s="20"/>
      <c r="P44" s="5" t="str">
        <f>IF(O44&gt;0,T44," ")</f>
        <v> </v>
      </c>
    </row>
    <row r="45" spans="1:16" ht="15.75">
      <c r="A45" s="4" t="s">
        <v>126</v>
      </c>
      <c r="B45" s="17"/>
      <c r="C45" s="16">
        <v>40</v>
      </c>
      <c r="D45" s="23">
        <f t="shared" si="3"/>
      </c>
      <c r="E45" s="9"/>
      <c r="F45" s="20"/>
      <c r="G45" s="20"/>
      <c r="H45" s="23">
        <f t="shared" si="1"/>
      </c>
      <c r="I45" s="4" t="s">
        <v>127</v>
      </c>
      <c r="J45" s="17"/>
      <c r="K45" s="16">
        <v>5</v>
      </c>
      <c r="L45" s="23">
        <f t="shared" si="4"/>
      </c>
      <c r="M45" s="12"/>
      <c r="N45" s="2"/>
      <c r="O45" s="20"/>
      <c r="P45" s="5" t="str">
        <f>IF(O45&gt;0,T45," ")</f>
        <v> </v>
      </c>
    </row>
    <row r="46" spans="1:16" ht="16.5" thickBot="1">
      <c r="A46" s="4" t="s">
        <v>128</v>
      </c>
      <c r="B46" s="17"/>
      <c r="C46" s="16">
        <v>50</v>
      </c>
      <c r="D46" s="23">
        <f t="shared" si="3"/>
      </c>
      <c r="E46" s="9"/>
      <c r="F46" s="20"/>
      <c r="G46" s="20"/>
      <c r="H46" s="23">
        <f t="shared" si="1"/>
      </c>
      <c r="I46" s="4" t="s">
        <v>129</v>
      </c>
      <c r="J46" s="17"/>
      <c r="K46" s="16">
        <v>5</v>
      </c>
      <c r="L46" s="23">
        <f t="shared" si="4"/>
      </c>
      <c r="M46" s="37"/>
      <c r="N46" s="38"/>
      <c r="O46" s="39"/>
      <c r="P46" s="40" t="str">
        <f>IF(O46&gt;0,T46," ")</f>
        <v> </v>
      </c>
    </row>
    <row r="47" spans="1:16" ht="17.25" thickBot="1">
      <c r="A47" s="4" t="s">
        <v>130</v>
      </c>
      <c r="B47" s="17"/>
      <c r="C47" s="16">
        <v>20</v>
      </c>
      <c r="D47" s="23">
        <f t="shared" si="3"/>
      </c>
      <c r="E47" s="29"/>
      <c r="F47" s="30"/>
      <c r="G47" s="30"/>
      <c r="H47" s="31">
        <f t="shared" si="1"/>
      </c>
      <c r="I47" s="4" t="s">
        <v>131</v>
      </c>
      <c r="J47" s="17"/>
      <c r="K47" s="16">
        <v>10</v>
      </c>
      <c r="L47" s="23">
        <f t="shared" si="4"/>
      </c>
      <c r="M47" s="54" t="s">
        <v>132</v>
      </c>
      <c r="N47" s="55" t="s">
        <v>133</v>
      </c>
      <c r="O47" s="25" t="s">
        <v>134</v>
      </c>
      <c r="P47" s="52" t="s">
        <v>272</v>
      </c>
    </row>
    <row r="48" spans="1:16" ht="16.5" thickBot="1">
      <c r="A48" s="4" t="s">
        <v>135</v>
      </c>
      <c r="B48" s="17"/>
      <c r="C48" s="16">
        <v>3</v>
      </c>
      <c r="D48" s="23">
        <f t="shared" si="3"/>
      </c>
      <c r="E48" s="165" t="s">
        <v>136</v>
      </c>
      <c r="F48" s="166"/>
      <c r="G48" s="166"/>
      <c r="H48" s="167"/>
      <c r="I48" s="4" t="s">
        <v>137</v>
      </c>
      <c r="J48" s="17"/>
      <c r="K48" s="16">
        <v>20</v>
      </c>
      <c r="L48" s="23">
        <f t="shared" si="4"/>
      </c>
      <c r="M48" s="56" t="s">
        <v>138</v>
      </c>
      <c r="N48" s="57"/>
      <c r="O48" s="58" t="s">
        <v>134</v>
      </c>
      <c r="P48" s="41"/>
    </row>
    <row r="49" spans="1:16" ht="15.75">
      <c r="A49" s="4" t="s">
        <v>139</v>
      </c>
      <c r="B49" s="17"/>
      <c r="C49" s="16">
        <v>5</v>
      </c>
      <c r="D49" s="23">
        <f t="shared" si="3"/>
      </c>
      <c r="E49" s="32" t="s">
        <v>140</v>
      </c>
      <c r="F49" s="33"/>
      <c r="G49" s="34">
        <v>4</v>
      </c>
      <c r="H49" s="35">
        <f aca="true" t="shared" si="5" ref="H49:H64">IF(F49*G49=0,"",F49*G49)</f>
      </c>
      <c r="I49" s="4" t="s">
        <v>141</v>
      </c>
      <c r="J49" s="17"/>
      <c r="K49" s="17"/>
      <c r="L49" s="23">
        <f t="shared" si="4"/>
      </c>
      <c r="M49" s="59" t="s">
        <v>142</v>
      </c>
      <c r="N49" s="60"/>
      <c r="O49" s="61" t="s">
        <v>134</v>
      </c>
      <c r="P49" s="7"/>
    </row>
    <row r="50" spans="1:16" ht="15.75">
      <c r="A50" s="8" t="s">
        <v>143</v>
      </c>
      <c r="B50" s="20"/>
      <c r="C50" s="18">
        <v>25</v>
      </c>
      <c r="D50" s="23">
        <f t="shared" si="3"/>
      </c>
      <c r="E50" s="4" t="s">
        <v>144</v>
      </c>
      <c r="F50" s="17"/>
      <c r="G50" s="16">
        <v>5</v>
      </c>
      <c r="H50" s="23">
        <f t="shared" si="5"/>
      </c>
      <c r="I50" s="4" t="s">
        <v>145</v>
      </c>
      <c r="J50" s="17"/>
      <c r="K50" s="16">
        <v>2</v>
      </c>
      <c r="L50" s="23">
        <f t="shared" si="4"/>
      </c>
      <c r="M50" s="82" t="s">
        <v>273</v>
      </c>
      <c r="N50" s="60"/>
      <c r="O50" s="61" t="s">
        <v>134</v>
      </c>
      <c r="P50" s="7"/>
    </row>
    <row r="51" spans="1:16" ht="15.75">
      <c r="A51" s="4" t="s">
        <v>146</v>
      </c>
      <c r="B51" s="17"/>
      <c r="C51" s="16">
        <v>5</v>
      </c>
      <c r="D51" s="23">
        <f t="shared" si="3"/>
      </c>
      <c r="E51" s="4" t="s">
        <v>147</v>
      </c>
      <c r="F51" s="17"/>
      <c r="G51" s="16">
        <v>5</v>
      </c>
      <c r="H51" s="23">
        <f t="shared" si="5"/>
      </c>
      <c r="I51" s="4" t="s">
        <v>148</v>
      </c>
      <c r="J51" s="17"/>
      <c r="K51" s="16">
        <v>5</v>
      </c>
      <c r="L51" s="23">
        <f t="shared" si="4"/>
      </c>
      <c r="M51" s="59" t="s">
        <v>149</v>
      </c>
      <c r="N51" s="62"/>
      <c r="O51" s="16"/>
      <c r="P51" s="63"/>
    </row>
    <row r="52" spans="1:16" ht="15.75">
      <c r="A52" s="6"/>
      <c r="B52" s="17"/>
      <c r="C52" s="17"/>
      <c r="D52" s="23">
        <f t="shared" si="3"/>
      </c>
      <c r="E52" s="4" t="s">
        <v>150</v>
      </c>
      <c r="F52" s="17"/>
      <c r="G52" s="16">
        <v>10</v>
      </c>
      <c r="H52" s="23">
        <f t="shared" si="5"/>
      </c>
      <c r="I52" s="4" t="s">
        <v>151</v>
      </c>
      <c r="J52" s="17"/>
      <c r="K52" s="16">
        <v>5</v>
      </c>
      <c r="L52" s="23">
        <f t="shared" si="4"/>
      </c>
      <c r="M52" s="64"/>
      <c r="N52" s="60"/>
      <c r="O52" s="61" t="s">
        <v>134</v>
      </c>
      <c r="P52" s="7"/>
    </row>
    <row r="53" spans="1:16" ht="16.5" thickBot="1">
      <c r="A53" s="29"/>
      <c r="B53" s="30"/>
      <c r="C53" s="30"/>
      <c r="D53" s="31">
        <f t="shared" si="3"/>
      </c>
      <c r="E53" s="4" t="s">
        <v>152</v>
      </c>
      <c r="F53" s="17"/>
      <c r="G53" s="16">
        <v>3</v>
      </c>
      <c r="H53" s="23">
        <f t="shared" si="5"/>
      </c>
      <c r="I53" s="4" t="s">
        <v>153</v>
      </c>
      <c r="J53" s="17"/>
      <c r="K53" s="16">
        <v>8</v>
      </c>
      <c r="L53" s="23">
        <f t="shared" si="4"/>
      </c>
      <c r="M53" s="64"/>
      <c r="N53" s="60"/>
      <c r="O53" s="61" t="s">
        <v>134</v>
      </c>
      <c r="P53" s="7"/>
    </row>
    <row r="54" spans="1:16" ht="16.5" thickBot="1">
      <c r="A54" s="165" t="s">
        <v>154</v>
      </c>
      <c r="B54" s="166"/>
      <c r="C54" s="166"/>
      <c r="D54" s="167"/>
      <c r="E54" s="4" t="s">
        <v>155</v>
      </c>
      <c r="F54" s="17"/>
      <c r="G54" s="16">
        <v>3</v>
      </c>
      <c r="H54" s="23">
        <f t="shared" si="5"/>
      </c>
      <c r="I54" s="4" t="s">
        <v>156</v>
      </c>
      <c r="J54" s="17"/>
      <c r="K54" s="16">
        <v>4</v>
      </c>
      <c r="L54" s="23">
        <f t="shared" si="4"/>
      </c>
      <c r="M54" s="65"/>
      <c r="N54" s="66"/>
      <c r="O54" s="67" t="s">
        <v>134</v>
      </c>
      <c r="P54" s="36"/>
    </row>
    <row r="55" spans="1:16" ht="16.5" thickBot="1">
      <c r="A55" s="32" t="s">
        <v>157</v>
      </c>
      <c r="B55" s="33"/>
      <c r="C55" s="34">
        <v>30</v>
      </c>
      <c r="D55" s="35">
        <f aca="true" t="shared" si="6" ref="D55:D64">IF(B55*C55=0,"",B55*C55)</f>
      </c>
      <c r="E55" s="4" t="s">
        <v>158</v>
      </c>
      <c r="F55" s="17"/>
      <c r="G55" s="16">
        <v>10</v>
      </c>
      <c r="H55" s="23">
        <f t="shared" si="5"/>
      </c>
      <c r="I55" s="4" t="s">
        <v>159</v>
      </c>
      <c r="J55" s="17"/>
      <c r="K55" s="16">
        <v>2</v>
      </c>
      <c r="L55" s="23">
        <f t="shared" si="4"/>
      </c>
      <c r="M55" s="199" t="s">
        <v>160</v>
      </c>
      <c r="N55" s="200"/>
      <c r="O55" s="200"/>
      <c r="P55" s="201"/>
    </row>
    <row r="56" spans="1:16" ht="16.5">
      <c r="A56" s="4" t="s">
        <v>161</v>
      </c>
      <c r="B56" s="17"/>
      <c r="C56" s="16">
        <v>20</v>
      </c>
      <c r="D56" s="23">
        <f t="shared" si="6"/>
      </c>
      <c r="E56" s="4" t="s">
        <v>162</v>
      </c>
      <c r="F56" s="17"/>
      <c r="G56" s="16">
        <v>25</v>
      </c>
      <c r="H56" s="23">
        <f t="shared" si="5"/>
      </c>
      <c r="I56" s="4" t="s">
        <v>163</v>
      </c>
      <c r="J56" s="17"/>
      <c r="K56" s="16">
        <v>15</v>
      </c>
      <c r="L56" s="23">
        <f t="shared" si="4"/>
      </c>
      <c r="M56" s="197" t="s">
        <v>164</v>
      </c>
      <c r="N56" s="198"/>
      <c r="O56" s="198"/>
      <c r="P56" s="68" t="s">
        <v>272</v>
      </c>
    </row>
    <row r="57" spans="1:16" ht="15.75">
      <c r="A57" s="4" t="s">
        <v>165</v>
      </c>
      <c r="B57" s="17"/>
      <c r="C57" s="16">
        <v>20</v>
      </c>
      <c r="D57" s="23">
        <f t="shared" si="6"/>
      </c>
      <c r="E57" s="8" t="s">
        <v>166</v>
      </c>
      <c r="F57" s="20"/>
      <c r="G57" s="18">
        <v>5</v>
      </c>
      <c r="H57" s="23">
        <f t="shared" si="5"/>
      </c>
      <c r="I57" s="4" t="s">
        <v>167</v>
      </c>
      <c r="J57" s="17"/>
      <c r="K57" s="16">
        <v>10</v>
      </c>
      <c r="L57" s="23">
        <f t="shared" si="4"/>
      </c>
      <c r="M57" s="182"/>
      <c r="N57" s="183"/>
      <c r="O57" s="183"/>
      <c r="P57" s="28"/>
    </row>
    <row r="58" spans="1:16" ht="15.75">
      <c r="A58" s="4" t="s">
        <v>168</v>
      </c>
      <c r="B58" s="17"/>
      <c r="C58" s="16">
        <v>15</v>
      </c>
      <c r="D58" s="23">
        <f t="shared" si="6"/>
      </c>
      <c r="E58" s="8" t="s">
        <v>169</v>
      </c>
      <c r="F58" s="20"/>
      <c r="G58" s="18">
        <v>2</v>
      </c>
      <c r="H58" s="23">
        <f t="shared" si="5"/>
      </c>
      <c r="I58" s="6"/>
      <c r="J58" s="17"/>
      <c r="K58" s="17"/>
      <c r="L58" s="23">
        <f t="shared" si="4"/>
      </c>
      <c r="M58" s="182"/>
      <c r="N58" s="183"/>
      <c r="O58" s="183"/>
      <c r="P58" s="28"/>
    </row>
    <row r="59" spans="1:16" ht="15.75">
      <c r="A59" s="4" t="s">
        <v>170</v>
      </c>
      <c r="B59" s="17"/>
      <c r="C59" s="16">
        <v>5</v>
      </c>
      <c r="D59" s="23">
        <f t="shared" si="6"/>
      </c>
      <c r="E59" s="4" t="s">
        <v>171</v>
      </c>
      <c r="F59" s="17"/>
      <c r="G59" s="16">
        <v>5</v>
      </c>
      <c r="H59" s="23">
        <f t="shared" si="5"/>
      </c>
      <c r="I59" s="6"/>
      <c r="J59" s="17"/>
      <c r="K59" s="17"/>
      <c r="L59" s="23">
        <f t="shared" si="4"/>
      </c>
      <c r="M59" s="182"/>
      <c r="N59" s="183"/>
      <c r="O59" s="183"/>
      <c r="P59" s="28"/>
    </row>
    <row r="60" spans="1:16" ht="16.5" thickBot="1">
      <c r="A60" s="4" t="s">
        <v>172</v>
      </c>
      <c r="B60" s="17"/>
      <c r="C60" s="16">
        <v>30</v>
      </c>
      <c r="D60" s="23">
        <f t="shared" si="6"/>
      </c>
      <c r="E60" s="6"/>
      <c r="F60" s="17"/>
      <c r="G60" s="17"/>
      <c r="H60" s="23">
        <f t="shared" si="5"/>
      </c>
      <c r="I60" s="29"/>
      <c r="J60" s="30"/>
      <c r="K60" s="30"/>
      <c r="L60" s="31">
        <f t="shared" si="4"/>
      </c>
      <c r="M60" s="157" t="s">
        <v>173</v>
      </c>
      <c r="N60" s="158"/>
      <c r="O60" s="158"/>
      <c r="P60" s="69"/>
    </row>
    <row r="61" spans="1:16" ht="16.5" thickBot="1">
      <c r="A61" s="8" t="s">
        <v>174</v>
      </c>
      <c r="B61" s="20"/>
      <c r="C61" s="18">
        <v>20</v>
      </c>
      <c r="D61" s="23">
        <f t="shared" si="6"/>
      </c>
      <c r="E61" s="6"/>
      <c r="F61" s="17"/>
      <c r="G61" s="17"/>
      <c r="H61" s="23">
        <f t="shared" si="5"/>
      </c>
      <c r="I61" s="165" t="s">
        <v>175</v>
      </c>
      <c r="J61" s="166"/>
      <c r="K61" s="166"/>
      <c r="L61" s="167"/>
      <c r="M61" s="182"/>
      <c r="N61" s="183"/>
      <c r="O61" s="183"/>
      <c r="P61" s="28"/>
    </row>
    <row r="62" spans="1:16" ht="15.75">
      <c r="A62" s="4" t="s">
        <v>176</v>
      </c>
      <c r="B62" s="17"/>
      <c r="C62" s="16">
        <v>10</v>
      </c>
      <c r="D62" s="23">
        <f t="shared" si="6"/>
      </c>
      <c r="E62" s="6"/>
      <c r="F62" s="17"/>
      <c r="G62" s="17"/>
      <c r="H62" s="23">
        <f t="shared" si="5"/>
      </c>
      <c r="I62" s="32" t="s">
        <v>177</v>
      </c>
      <c r="J62" s="33"/>
      <c r="K62" s="34">
        <v>20</v>
      </c>
      <c r="L62" s="35">
        <f aca="true" t="shared" si="7" ref="L62:L90">IF(J62*K62=0,"",J62*K62)</f>
      </c>
      <c r="M62" s="182"/>
      <c r="N62" s="183"/>
      <c r="O62" s="183"/>
      <c r="P62" s="28"/>
    </row>
    <row r="63" spans="1:16" ht="15.75">
      <c r="A63" s="6"/>
      <c r="B63" s="17"/>
      <c r="C63" s="17"/>
      <c r="D63" s="23">
        <f t="shared" si="6"/>
      </c>
      <c r="E63" s="6"/>
      <c r="F63" s="17"/>
      <c r="G63" s="17"/>
      <c r="H63" s="23">
        <f t="shared" si="5"/>
      </c>
      <c r="I63" s="4" t="s">
        <v>178</v>
      </c>
      <c r="J63" s="17"/>
      <c r="K63" s="16">
        <v>15</v>
      </c>
      <c r="L63" s="23">
        <f t="shared" si="7"/>
      </c>
      <c r="M63" s="182"/>
      <c r="N63" s="183"/>
      <c r="O63" s="183"/>
      <c r="P63" s="28"/>
    </row>
    <row r="64" spans="1:16" ht="16.5" thickBot="1">
      <c r="A64" s="29"/>
      <c r="B64" s="30"/>
      <c r="C64" s="30"/>
      <c r="D64" s="31">
        <f t="shared" si="6"/>
      </c>
      <c r="E64" s="29"/>
      <c r="F64" s="30"/>
      <c r="G64" s="30"/>
      <c r="H64" s="31">
        <f t="shared" si="5"/>
      </c>
      <c r="I64" s="4" t="s">
        <v>179</v>
      </c>
      <c r="J64" s="17"/>
      <c r="K64" s="16">
        <v>4</v>
      </c>
      <c r="L64" s="23">
        <f t="shared" si="7"/>
      </c>
      <c r="M64" s="184" t="s">
        <v>180</v>
      </c>
      <c r="N64" s="184"/>
      <c r="O64" s="185"/>
      <c r="P64" s="83">
        <f>SUM(N48,P48,N49,P49,N50,N52,P52,P50,N53,P53,N54,P54,P57:P59,P61:P63)</f>
        <v>0</v>
      </c>
    </row>
    <row r="65" spans="1:16" ht="16.5" thickBot="1">
      <c r="A65" s="165" t="s">
        <v>181</v>
      </c>
      <c r="B65" s="166"/>
      <c r="C65" s="166"/>
      <c r="D65" s="167"/>
      <c r="E65" s="165" t="s">
        <v>182</v>
      </c>
      <c r="F65" s="166"/>
      <c r="G65" s="166"/>
      <c r="H65" s="167"/>
      <c r="I65" s="4" t="s">
        <v>183</v>
      </c>
      <c r="J65" s="17"/>
      <c r="K65" s="16">
        <v>3</v>
      </c>
      <c r="L65" s="23">
        <f t="shared" si="7"/>
      </c>
      <c r="M65" s="188"/>
      <c r="N65" s="189"/>
      <c r="O65" s="189"/>
      <c r="P65" s="190"/>
    </row>
    <row r="66" spans="1:16" ht="15.75">
      <c r="A66" s="32" t="s">
        <v>184</v>
      </c>
      <c r="B66" s="33"/>
      <c r="C66" s="34">
        <v>3</v>
      </c>
      <c r="D66" s="35">
        <f aca="true" t="shared" si="8" ref="D66:D80">IF(B66*C66=0,"",B66*C66)</f>
      </c>
      <c r="E66" s="32" t="s">
        <v>185</v>
      </c>
      <c r="F66" s="33"/>
      <c r="G66" s="34">
        <v>10</v>
      </c>
      <c r="H66" s="35">
        <f aca="true" t="shared" si="9" ref="H66:H90">IF(F66*G66=0,"",F66*G66)</f>
      </c>
      <c r="I66" s="8" t="s">
        <v>186</v>
      </c>
      <c r="J66" s="20"/>
      <c r="K66" s="18">
        <v>10</v>
      </c>
      <c r="L66" s="23">
        <f t="shared" si="7"/>
      </c>
      <c r="M66" s="191"/>
      <c r="N66" s="192"/>
      <c r="O66" s="192"/>
      <c r="P66" s="193"/>
    </row>
    <row r="67" spans="1:16" ht="15.75">
      <c r="A67" s="4" t="s">
        <v>187</v>
      </c>
      <c r="B67" s="17"/>
      <c r="C67" s="16">
        <v>20</v>
      </c>
      <c r="D67" s="23">
        <f t="shared" si="8"/>
      </c>
      <c r="E67" s="4" t="s">
        <v>188</v>
      </c>
      <c r="F67" s="17"/>
      <c r="G67" s="16">
        <v>15</v>
      </c>
      <c r="H67" s="23">
        <f t="shared" si="9"/>
      </c>
      <c r="I67" s="4" t="s">
        <v>189</v>
      </c>
      <c r="J67" s="17"/>
      <c r="K67" s="16">
        <v>20</v>
      </c>
      <c r="L67" s="23">
        <f t="shared" si="7"/>
      </c>
      <c r="M67" s="59"/>
      <c r="N67" s="71" t="s">
        <v>1</v>
      </c>
      <c r="O67" s="186" t="s">
        <v>190</v>
      </c>
      <c r="P67" s="187"/>
    </row>
    <row r="68" spans="1:16" ht="15.75">
      <c r="A68" s="4" t="s">
        <v>191</v>
      </c>
      <c r="B68" s="17"/>
      <c r="C68" s="16">
        <v>15</v>
      </c>
      <c r="D68" s="23">
        <f t="shared" si="8"/>
      </c>
      <c r="E68" s="4" t="s">
        <v>192</v>
      </c>
      <c r="F68" s="17"/>
      <c r="G68" s="16">
        <v>20</v>
      </c>
      <c r="H68" s="23">
        <f t="shared" si="9"/>
      </c>
      <c r="I68" s="4" t="s">
        <v>193</v>
      </c>
      <c r="J68" s="17"/>
      <c r="K68" s="16">
        <v>5</v>
      </c>
      <c r="L68" s="23">
        <f t="shared" si="7"/>
      </c>
      <c r="M68" s="72" t="s">
        <v>194</v>
      </c>
      <c r="N68" s="85">
        <f>B91</f>
        <v>0</v>
      </c>
      <c r="O68" s="174">
        <f>D91</f>
        <v>0</v>
      </c>
      <c r="P68" s="175"/>
    </row>
    <row r="69" spans="1:16" ht="15.75">
      <c r="A69" s="4" t="s">
        <v>195</v>
      </c>
      <c r="B69" s="17"/>
      <c r="C69" s="16">
        <v>5</v>
      </c>
      <c r="D69" s="23">
        <f t="shared" si="8"/>
      </c>
      <c r="E69" s="4" t="s">
        <v>196</v>
      </c>
      <c r="F69" s="17"/>
      <c r="G69" s="16">
        <v>25</v>
      </c>
      <c r="H69" s="23">
        <f t="shared" si="9"/>
      </c>
      <c r="I69" s="8" t="s">
        <v>197</v>
      </c>
      <c r="J69" s="20"/>
      <c r="K69" s="18">
        <v>5</v>
      </c>
      <c r="L69" s="23">
        <f t="shared" si="7"/>
      </c>
      <c r="M69" s="72" t="s">
        <v>198</v>
      </c>
      <c r="N69" s="85">
        <f>F91</f>
        <v>0</v>
      </c>
      <c r="O69" s="174">
        <f>H91</f>
        <v>0</v>
      </c>
      <c r="P69" s="175"/>
    </row>
    <row r="70" spans="1:16" ht="15.75">
      <c r="A70" s="4" t="s">
        <v>199</v>
      </c>
      <c r="B70" s="17"/>
      <c r="C70" s="16">
        <v>2</v>
      </c>
      <c r="D70" s="23">
        <f t="shared" si="8"/>
      </c>
      <c r="E70" s="4" t="s">
        <v>144</v>
      </c>
      <c r="F70" s="17"/>
      <c r="G70" s="16">
        <v>5</v>
      </c>
      <c r="H70" s="23">
        <f t="shared" si="9"/>
      </c>
      <c r="I70" s="4" t="s">
        <v>200</v>
      </c>
      <c r="J70" s="17"/>
      <c r="K70" s="16">
        <v>2</v>
      </c>
      <c r="L70" s="23">
        <f t="shared" si="7"/>
      </c>
      <c r="M70" s="72" t="s">
        <v>201</v>
      </c>
      <c r="N70" s="85">
        <f>J91</f>
        <v>0</v>
      </c>
      <c r="O70" s="174">
        <f>L91</f>
        <v>0</v>
      </c>
      <c r="P70" s="175"/>
    </row>
    <row r="71" spans="1:16" ht="15.75">
      <c r="A71" s="4" t="s">
        <v>202</v>
      </c>
      <c r="B71" s="17"/>
      <c r="C71" s="16">
        <v>8</v>
      </c>
      <c r="D71" s="23">
        <f t="shared" si="8"/>
      </c>
      <c r="E71" s="4" t="s">
        <v>203</v>
      </c>
      <c r="F71" s="17"/>
      <c r="G71" s="16">
        <v>2</v>
      </c>
      <c r="H71" s="23">
        <f t="shared" si="9"/>
      </c>
      <c r="I71" s="4" t="s">
        <v>204</v>
      </c>
      <c r="J71" s="17"/>
      <c r="K71" s="16">
        <v>5</v>
      </c>
      <c r="L71" s="23">
        <f t="shared" si="7"/>
      </c>
      <c r="M71" s="72" t="s">
        <v>205</v>
      </c>
      <c r="N71" s="85">
        <f>SUM(N8,N12,N16,N20,N24,N26,N29:N33,N35)</f>
        <v>0</v>
      </c>
      <c r="O71" s="174">
        <f>SUM(P8,P12,P16,P20,P24,P26,P29:P35)</f>
        <v>0</v>
      </c>
      <c r="P71" s="175"/>
    </row>
    <row r="72" spans="1:16" ht="15.75">
      <c r="A72" s="4" t="s">
        <v>206</v>
      </c>
      <c r="B72" s="17"/>
      <c r="C72" s="16">
        <v>10</v>
      </c>
      <c r="D72" s="23">
        <f t="shared" si="8"/>
      </c>
      <c r="E72" s="4" t="s">
        <v>207</v>
      </c>
      <c r="F72" s="17"/>
      <c r="G72" s="16">
        <v>1</v>
      </c>
      <c r="H72" s="23">
        <f t="shared" si="9"/>
      </c>
      <c r="I72" s="4" t="s">
        <v>208</v>
      </c>
      <c r="J72" s="17"/>
      <c r="K72" s="16">
        <v>40</v>
      </c>
      <c r="L72" s="23">
        <f t="shared" si="7"/>
      </c>
      <c r="M72" s="72" t="s">
        <v>209</v>
      </c>
      <c r="N72" s="85">
        <f>N38</f>
        <v>0</v>
      </c>
      <c r="O72" s="174">
        <f>$P$38</f>
      </c>
      <c r="P72" s="175"/>
    </row>
    <row r="73" spans="1:16" ht="15.75">
      <c r="A73" s="4" t="s">
        <v>210</v>
      </c>
      <c r="B73" s="17"/>
      <c r="C73" s="16">
        <v>15</v>
      </c>
      <c r="D73" s="23">
        <f t="shared" si="8"/>
      </c>
      <c r="E73" s="4" t="s">
        <v>211</v>
      </c>
      <c r="F73" s="17"/>
      <c r="G73" s="16">
        <v>20</v>
      </c>
      <c r="H73" s="23">
        <f t="shared" si="9"/>
      </c>
      <c r="I73" s="4" t="s">
        <v>212</v>
      </c>
      <c r="J73" s="17"/>
      <c r="K73" s="16">
        <v>100</v>
      </c>
      <c r="L73" s="23">
        <f t="shared" si="7"/>
      </c>
      <c r="M73" s="72" t="s">
        <v>213</v>
      </c>
      <c r="N73" s="85">
        <f>SUM(N42:N46)</f>
        <v>0</v>
      </c>
      <c r="O73" s="174">
        <f>SUM(P42:P46)</f>
        <v>0</v>
      </c>
      <c r="P73" s="175"/>
    </row>
    <row r="74" spans="1:16" ht="15.75">
      <c r="A74" s="4" t="s">
        <v>214</v>
      </c>
      <c r="B74" s="17"/>
      <c r="C74" s="16">
        <v>20</v>
      </c>
      <c r="D74" s="23">
        <f t="shared" si="8"/>
      </c>
      <c r="E74" s="4" t="s">
        <v>215</v>
      </c>
      <c r="F74" s="17"/>
      <c r="G74" s="16">
        <v>30</v>
      </c>
      <c r="H74" s="23">
        <f t="shared" si="9"/>
      </c>
      <c r="I74" s="4" t="s">
        <v>216</v>
      </c>
      <c r="J74" s="17"/>
      <c r="K74" s="16">
        <v>3</v>
      </c>
      <c r="L74" s="23">
        <f t="shared" si="7"/>
      </c>
      <c r="M74" s="59"/>
      <c r="N74" s="86"/>
      <c r="O74" s="172"/>
      <c r="P74" s="173"/>
    </row>
    <row r="75" spans="1:16" ht="15.75">
      <c r="A75" s="4" t="s">
        <v>217</v>
      </c>
      <c r="B75" s="17"/>
      <c r="C75" s="17">
        <v>25</v>
      </c>
      <c r="D75" s="23">
        <f t="shared" si="8"/>
      </c>
      <c r="E75" s="4" t="s">
        <v>218</v>
      </c>
      <c r="F75" s="17"/>
      <c r="G75" s="16">
        <v>35</v>
      </c>
      <c r="H75" s="23">
        <f t="shared" si="9"/>
      </c>
      <c r="I75" s="4" t="s">
        <v>219</v>
      </c>
      <c r="J75" s="17"/>
      <c r="K75" s="16">
        <v>15</v>
      </c>
      <c r="L75" s="23">
        <f t="shared" si="7"/>
      </c>
      <c r="M75" s="75" t="s">
        <v>220</v>
      </c>
      <c r="N75" s="87">
        <f>SUM(N68:N73)</f>
        <v>0</v>
      </c>
      <c r="O75" s="174">
        <f>SUM(O68:P73)</f>
        <v>0</v>
      </c>
      <c r="P75" s="175"/>
    </row>
    <row r="76" spans="1:16" ht="15.75">
      <c r="A76" s="4" t="s">
        <v>221</v>
      </c>
      <c r="B76" s="17"/>
      <c r="C76" s="16">
        <v>5</v>
      </c>
      <c r="D76" s="23">
        <f t="shared" si="8"/>
      </c>
      <c r="E76" s="8" t="s">
        <v>222</v>
      </c>
      <c r="F76" s="20"/>
      <c r="G76" s="18">
        <v>15</v>
      </c>
      <c r="H76" s="23">
        <f t="shared" si="9"/>
      </c>
      <c r="I76" s="8" t="s">
        <v>223</v>
      </c>
      <c r="J76" s="20"/>
      <c r="K76" s="18">
        <v>10</v>
      </c>
      <c r="L76" s="23">
        <f t="shared" si="7"/>
      </c>
      <c r="M76" s="59"/>
      <c r="N76" s="77"/>
      <c r="O76" s="176"/>
      <c r="P76" s="177"/>
    </row>
    <row r="77" spans="1:16" ht="15.75">
      <c r="A77" s="4" t="s">
        <v>224</v>
      </c>
      <c r="B77" s="17"/>
      <c r="C77" s="16">
        <v>5</v>
      </c>
      <c r="D77" s="23">
        <f t="shared" si="8"/>
      </c>
      <c r="E77" s="4" t="s">
        <v>225</v>
      </c>
      <c r="F77" s="17"/>
      <c r="G77" s="16">
        <v>22</v>
      </c>
      <c r="H77" s="23">
        <f t="shared" si="9"/>
      </c>
      <c r="I77" s="8" t="s">
        <v>226</v>
      </c>
      <c r="J77" s="20"/>
      <c r="K77" s="18">
        <v>5</v>
      </c>
      <c r="L77" s="23">
        <f t="shared" si="7"/>
      </c>
      <c r="M77" s="178" t="s">
        <v>227</v>
      </c>
      <c r="N77" s="179"/>
      <c r="O77" s="180">
        <v>7</v>
      </c>
      <c r="P77" s="181"/>
    </row>
    <row r="78" spans="1:16" ht="15.75">
      <c r="A78" s="6"/>
      <c r="B78" s="17"/>
      <c r="C78" s="17"/>
      <c r="D78" s="23">
        <f t="shared" si="8"/>
      </c>
      <c r="E78" s="4" t="s">
        <v>228</v>
      </c>
      <c r="F78" s="17"/>
      <c r="G78" s="16">
        <v>5</v>
      </c>
      <c r="H78" s="23">
        <f t="shared" si="9"/>
      </c>
      <c r="I78" s="8" t="s">
        <v>229</v>
      </c>
      <c r="J78" s="20"/>
      <c r="K78" s="18">
        <v>20</v>
      </c>
      <c r="L78" s="23">
        <f t="shared" si="7"/>
      </c>
      <c r="M78" s="178" t="s">
        <v>230</v>
      </c>
      <c r="N78" s="179"/>
      <c r="O78" s="163">
        <f>O75*O77</f>
        <v>0</v>
      </c>
      <c r="P78" s="164"/>
    </row>
    <row r="79" spans="1:16" ht="15.75">
      <c r="A79" s="6"/>
      <c r="B79" s="17"/>
      <c r="C79" s="17"/>
      <c r="D79" s="23">
        <f t="shared" si="8"/>
      </c>
      <c r="E79" s="4" t="s">
        <v>231</v>
      </c>
      <c r="F79" s="17"/>
      <c r="G79" s="16">
        <v>3</v>
      </c>
      <c r="H79" s="23">
        <f t="shared" si="9"/>
      </c>
      <c r="I79" s="4" t="s">
        <v>232</v>
      </c>
      <c r="J79" s="17"/>
      <c r="K79" s="16">
        <v>5</v>
      </c>
      <c r="L79" s="23">
        <f t="shared" si="7"/>
      </c>
      <c r="M79" s="161" t="s">
        <v>233</v>
      </c>
      <c r="N79" s="162"/>
      <c r="O79" s="163">
        <f>P64</f>
        <v>0</v>
      </c>
      <c r="P79" s="164"/>
    </row>
    <row r="80" spans="1:16" ht="16.5" thickBot="1">
      <c r="A80" s="29"/>
      <c r="B80" s="30"/>
      <c r="C80" s="30"/>
      <c r="D80" s="31">
        <f t="shared" si="8"/>
      </c>
      <c r="E80" s="4" t="s">
        <v>234</v>
      </c>
      <c r="F80" s="17"/>
      <c r="G80" s="16">
        <v>5</v>
      </c>
      <c r="H80" s="23">
        <f t="shared" si="9"/>
      </c>
      <c r="I80" s="8" t="s">
        <v>235</v>
      </c>
      <c r="J80" s="20"/>
      <c r="K80" s="18">
        <v>5</v>
      </c>
      <c r="L80" s="23">
        <f t="shared" si="7"/>
      </c>
      <c r="M80" s="157"/>
      <c r="N80" s="158"/>
      <c r="O80" s="158"/>
      <c r="P80" s="159"/>
    </row>
    <row r="81" spans="1:16" ht="21" thickBot="1">
      <c r="A81" s="165" t="s">
        <v>236</v>
      </c>
      <c r="B81" s="166"/>
      <c r="C81" s="166"/>
      <c r="D81" s="167"/>
      <c r="E81" s="4" t="s">
        <v>237</v>
      </c>
      <c r="F81" s="17"/>
      <c r="G81" s="16">
        <v>8</v>
      </c>
      <c r="H81" s="23">
        <f t="shared" si="9"/>
      </c>
      <c r="I81" s="8" t="s">
        <v>238</v>
      </c>
      <c r="J81" s="20"/>
      <c r="K81" s="18">
        <v>10</v>
      </c>
      <c r="L81" s="23">
        <f t="shared" si="7"/>
      </c>
      <c r="M81" s="168" t="s">
        <v>239</v>
      </c>
      <c r="N81" s="169"/>
      <c r="O81" s="170">
        <f>SUM(O78:P79)</f>
        <v>0</v>
      </c>
      <c r="P81" s="171"/>
    </row>
    <row r="82" spans="1:16" ht="15.75">
      <c r="A82" s="32" t="s">
        <v>240</v>
      </c>
      <c r="B82" s="33"/>
      <c r="C82" s="34">
        <v>15</v>
      </c>
      <c r="D82" s="35">
        <f aca="true" t="shared" si="10" ref="D82:D90">IF(B82*C82=0,"",B82*C82)</f>
      </c>
      <c r="E82" s="8" t="s">
        <v>241</v>
      </c>
      <c r="F82" s="20"/>
      <c r="G82" s="18">
        <v>4</v>
      </c>
      <c r="H82" s="23">
        <f t="shared" si="9"/>
      </c>
      <c r="I82" s="8" t="s">
        <v>242</v>
      </c>
      <c r="J82" s="20"/>
      <c r="K82" s="18">
        <v>20</v>
      </c>
      <c r="L82" s="23">
        <f t="shared" si="7"/>
      </c>
      <c r="M82" s="227" t="s">
        <v>249</v>
      </c>
      <c r="N82" s="228"/>
      <c r="O82" s="228"/>
      <c r="P82" s="229"/>
    </row>
    <row r="83" spans="1:16" ht="15.75">
      <c r="A83" s="4" t="s">
        <v>243</v>
      </c>
      <c r="B83" s="17"/>
      <c r="C83" s="16">
        <v>20</v>
      </c>
      <c r="D83" s="23">
        <f t="shared" si="10"/>
      </c>
      <c r="E83" s="4" t="s">
        <v>244</v>
      </c>
      <c r="F83" s="17"/>
      <c r="G83" s="16">
        <v>5</v>
      </c>
      <c r="H83" s="23">
        <f t="shared" si="9"/>
      </c>
      <c r="I83" s="8" t="s">
        <v>245</v>
      </c>
      <c r="J83" s="20"/>
      <c r="K83" s="18">
        <v>5</v>
      </c>
      <c r="L83" s="23">
        <f t="shared" si="7"/>
      </c>
      <c r="M83" s="230"/>
      <c r="N83" s="231"/>
      <c r="O83" s="231"/>
      <c r="P83" s="232"/>
    </row>
    <row r="84" spans="1:16" ht="15.75" customHeight="1">
      <c r="A84" s="4" t="s">
        <v>246</v>
      </c>
      <c r="B84" s="17"/>
      <c r="C84" s="16">
        <v>5</v>
      </c>
      <c r="D84" s="23">
        <f t="shared" si="10"/>
      </c>
      <c r="E84" s="4" t="s">
        <v>247</v>
      </c>
      <c r="F84" s="17"/>
      <c r="G84" s="16">
        <v>5</v>
      </c>
      <c r="H84" s="23">
        <f t="shared" si="9"/>
      </c>
      <c r="I84" s="8" t="s">
        <v>248</v>
      </c>
      <c r="J84" s="20"/>
      <c r="K84" s="18">
        <v>5</v>
      </c>
      <c r="L84" s="23">
        <f t="shared" si="7"/>
      </c>
      <c r="M84" s="230"/>
      <c r="N84" s="231"/>
      <c r="O84" s="231"/>
      <c r="P84" s="232"/>
    </row>
    <row r="85" spans="1:16" ht="15.75">
      <c r="A85" s="4" t="s">
        <v>250</v>
      </c>
      <c r="B85" s="17"/>
      <c r="C85" s="16">
        <v>5</v>
      </c>
      <c r="D85" s="23">
        <f t="shared" si="10"/>
      </c>
      <c r="E85" s="8" t="s">
        <v>251</v>
      </c>
      <c r="F85" s="20"/>
      <c r="G85" s="18">
        <v>2</v>
      </c>
      <c r="H85" s="23">
        <f t="shared" si="9"/>
      </c>
      <c r="I85" s="4" t="s">
        <v>252</v>
      </c>
      <c r="J85" s="17"/>
      <c r="K85" s="16">
        <v>5</v>
      </c>
      <c r="L85" s="23">
        <f t="shared" si="7"/>
      </c>
      <c r="M85" s="230"/>
      <c r="N85" s="231"/>
      <c r="O85" s="231"/>
      <c r="P85" s="232"/>
    </row>
    <row r="86" spans="1:16" ht="15.75">
      <c r="A86" s="4" t="s">
        <v>253</v>
      </c>
      <c r="B86" s="17"/>
      <c r="C86" s="16">
        <v>10</v>
      </c>
      <c r="D86" s="23">
        <f t="shared" si="10"/>
      </c>
      <c r="E86" s="9"/>
      <c r="F86" s="20"/>
      <c r="G86" s="20"/>
      <c r="H86" s="23">
        <f t="shared" si="9"/>
      </c>
      <c r="I86" s="4" t="s">
        <v>254</v>
      </c>
      <c r="J86" s="17"/>
      <c r="K86" s="16">
        <v>10</v>
      </c>
      <c r="L86" s="23">
        <f t="shared" si="7"/>
      </c>
      <c r="M86" s="233"/>
      <c r="N86" s="234"/>
      <c r="O86" s="234"/>
      <c r="P86" s="235"/>
    </row>
    <row r="87" spans="1:16" ht="15.75">
      <c r="A87" s="8" t="s">
        <v>255</v>
      </c>
      <c r="B87" s="20"/>
      <c r="C87" s="18">
        <v>3</v>
      </c>
      <c r="D87" s="23">
        <f t="shared" si="10"/>
      </c>
      <c r="E87" s="9"/>
      <c r="F87" s="20"/>
      <c r="G87" s="20"/>
      <c r="H87" s="23">
        <f t="shared" si="9"/>
      </c>
      <c r="I87" s="4" t="s">
        <v>256</v>
      </c>
      <c r="J87" s="17"/>
      <c r="K87" s="16">
        <v>7</v>
      </c>
      <c r="L87" s="23">
        <f t="shared" si="7"/>
      </c>
      <c r="M87" s="157"/>
      <c r="N87" s="158"/>
      <c r="O87" s="158"/>
      <c r="P87" s="159"/>
    </row>
    <row r="88" spans="1:16" ht="15.75">
      <c r="A88" s="4" t="s">
        <v>257</v>
      </c>
      <c r="B88" s="17"/>
      <c r="C88" s="16">
        <v>10</v>
      </c>
      <c r="D88" s="23">
        <f t="shared" si="10"/>
      </c>
      <c r="E88" s="9"/>
      <c r="F88" s="20"/>
      <c r="G88" s="20"/>
      <c r="H88" s="23">
        <f t="shared" si="9"/>
      </c>
      <c r="I88" s="4" t="s">
        <v>258</v>
      </c>
      <c r="J88" s="17"/>
      <c r="K88" s="16">
        <v>20</v>
      </c>
      <c r="L88" s="23">
        <f t="shared" si="7"/>
      </c>
      <c r="M88" s="157"/>
      <c r="N88" s="158"/>
      <c r="O88" s="158"/>
      <c r="P88" s="159"/>
    </row>
    <row r="89" spans="1:16" ht="15.75">
      <c r="A89" s="9"/>
      <c r="B89" s="17"/>
      <c r="C89" s="17"/>
      <c r="D89" s="23">
        <f t="shared" si="10"/>
      </c>
      <c r="E89" s="9"/>
      <c r="F89" s="20"/>
      <c r="G89" s="20"/>
      <c r="H89" s="23">
        <f t="shared" si="9"/>
      </c>
      <c r="I89" s="9"/>
      <c r="J89" s="20"/>
      <c r="K89" s="20"/>
      <c r="L89" s="23">
        <f t="shared" si="7"/>
      </c>
      <c r="M89" s="160" t="s">
        <v>259</v>
      </c>
      <c r="N89" s="158"/>
      <c r="O89" s="221" t="s">
        <v>260</v>
      </c>
      <c r="P89" s="222"/>
    </row>
    <row r="90" spans="1:16" ht="16.5" thickBot="1">
      <c r="A90" s="10"/>
      <c r="B90" s="19"/>
      <c r="C90" s="19"/>
      <c r="D90" s="24">
        <f t="shared" si="10"/>
      </c>
      <c r="E90" s="10"/>
      <c r="F90" s="21"/>
      <c r="G90" s="21"/>
      <c r="H90" s="24">
        <f t="shared" si="9"/>
      </c>
      <c r="I90" s="10"/>
      <c r="J90" s="21"/>
      <c r="K90" s="21"/>
      <c r="L90" s="24">
        <f t="shared" si="7"/>
      </c>
      <c r="M90" s="154"/>
      <c r="N90" s="155"/>
      <c r="O90" s="155"/>
      <c r="P90" s="156"/>
    </row>
    <row r="91" spans="1:16" ht="16.5" thickBot="1">
      <c r="A91" s="78" t="s">
        <v>194</v>
      </c>
      <c r="B91" s="25">
        <f>SUM(B8:B90)</f>
        <v>0</v>
      </c>
      <c r="C91" s="79"/>
      <c r="D91" s="27">
        <f>SUM(D8:D90)</f>
        <v>0</v>
      </c>
      <c r="E91" s="80" t="s">
        <v>198</v>
      </c>
      <c r="F91" s="25">
        <f>SUM(F8:F90)</f>
        <v>0</v>
      </c>
      <c r="G91" s="79"/>
      <c r="H91" s="27">
        <f>SUM(H8:H90)</f>
        <v>0</v>
      </c>
      <c r="I91" s="80" t="s">
        <v>201</v>
      </c>
      <c r="J91" s="25">
        <f>SUM(J8:J90)</f>
        <v>0</v>
      </c>
      <c r="K91" s="79"/>
      <c r="L91" s="27">
        <f>SUM(L8:L90)</f>
        <v>0</v>
      </c>
      <c r="M91" s="225" t="s">
        <v>261</v>
      </c>
      <c r="N91" s="226"/>
      <c r="O91" s="223" t="s">
        <v>260</v>
      </c>
      <c r="P91" s="224"/>
    </row>
  </sheetData>
  <sheetProtection/>
  <mergeCells count="76">
    <mergeCell ref="M40:P40"/>
    <mergeCell ref="M57:O57"/>
    <mergeCell ref="M34:P34"/>
    <mergeCell ref="M36:P36"/>
    <mergeCell ref="M37:P37"/>
    <mergeCell ref="M39:P39"/>
    <mergeCell ref="O89:P89"/>
    <mergeCell ref="O91:P91"/>
    <mergeCell ref="M91:N91"/>
    <mergeCell ref="M82:P86"/>
    <mergeCell ref="M9:P9"/>
    <mergeCell ref="M10:P10"/>
    <mergeCell ref="A3:B3"/>
    <mergeCell ref="C3:H3"/>
    <mergeCell ref="J3:P3"/>
    <mergeCell ref="A4:B4"/>
    <mergeCell ref="C4:H4"/>
    <mergeCell ref="J4:P4"/>
    <mergeCell ref="A7:D7"/>
    <mergeCell ref="E7:H7"/>
    <mergeCell ref="I7:L7"/>
    <mergeCell ref="M7:P7"/>
    <mergeCell ref="M25:P25"/>
    <mergeCell ref="M27:P27"/>
    <mergeCell ref="M11:P11"/>
    <mergeCell ref="M13:P13"/>
    <mergeCell ref="M14:P14"/>
    <mergeCell ref="M15:P15"/>
    <mergeCell ref="M17:P17"/>
    <mergeCell ref="M18:P18"/>
    <mergeCell ref="M19:P19"/>
    <mergeCell ref="M21:P21"/>
    <mergeCell ref="M22:P22"/>
    <mergeCell ref="M23:P23"/>
    <mergeCell ref="I61:L61"/>
    <mergeCell ref="M61:O61"/>
    <mergeCell ref="M62:O62"/>
    <mergeCell ref="A28:D28"/>
    <mergeCell ref="M28:P28"/>
    <mergeCell ref="E48:H48"/>
    <mergeCell ref="A54:D54"/>
    <mergeCell ref="M56:O56"/>
    <mergeCell ref="M55:P55"/>
    <mergeCell ref="O29:P33"/>
    <mergeCell ref="O67:P67"/>
    <mergeCell ref="M65:P66"/>
    <mergeCell ref="M58:O58"/>
    <mergeCell ref="M59:O59"/>
    <mergeCell ref="M60:O60"/>
    <mergeCell ref="M63:O63"/>
    <mergeCell ref="M64:O64"/>
    <mergeCell ref="A65:D65"/>
    <mergeCell ref="E65:H65"/>
    <mergeCell ref="M78:N78"/>
    <mergeCell ref="O78:P78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M77:N77"/>
    <mergeCell ref="O77:P77"/>
    <mergeCell ref="M90:P90"/>
    <mergeCell ref="A1:P2"/>
    <mergeCell ref="M87:P88"/>
    <mergeCell ref="M89:N89"/>
    <mergeCell ref="M79:N79"/>
    <mergeCell ref="O79:P79"/>
    <mergeCell ref="M80:P80"/>
    <mergeCell ref="A81:D81"/>
    <mergeCell ref="M81:N81"/>
    <mergeCell ref="O81:P81"/>
  </mergeCells>
  <printOptions horizontalCentered="1"/>
  <pageMargins left="0.16" right="0" top="0.47" bottom="0.5" header="0.27" footer="0.5"/>
  <pageSetup horizontalDpi="600" verticalDpi="600" orientation="portrait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75" zoomScaleNormal="75" zoomScalePageLayoutView="0" workbookViewId="0" topLeftCell="A1">
      <selection activeCell="R7" sqref="R7"/>
    </sheetView>
  </sheetViews>
  <sheetFormatPr defaultColWidth="9.00390625" defaultRowHeight="15.75"/>
  <cols>
    <col min="1" max="1" width="21.375" style="47" customWidth="1"/>
    <col min="2" max="2" width="5.625" style="47" customWidth="1"/>
    <col min="3" max="3" width="3.125" style="81" customWidth="1"/>
    <col min="4" max="4" width="5.125" style="47" customWidth="1"/>
    <col min="5" max="5" width="25.25390625" style="47" customWidth="1"/>
    <col min="6" max="6" width="5.625" style="47" customWidth="1"/>
    <col min="7" max="7" width="3.125" style="81" customWidth="1"/>
    <col min="8" max="8" width="5.125" style="47" customWidth="1"/>
    <col min="9" max="9" width="24.625" style="47" bestFit="1" customWidth="1"/>
    <col min="10" max="10" width="5.625" style="47" customWidth="1"/>
    <col min="11" max="11" width="4.125" style="81" customWidth="1"/>
    <col min="12" max="12" width="5.125" style="47" customWidth="1"/>
    <col min="13" max="13" width="17.75390625" style="47" customWidth="1"/>
    <col min="14" max="14" width="5.625" style="47" customWidth="1"/>
    <col min="15" max="15" width="3.625" style="81" customWidth="1"/>
    <col min="16" max="16" width="6.25390625" style="47" customWidth="1"/>
    <col min="17" max="16384" width="9.00390625" style="47" customWidth="1"/>
  </cols>
  <sheetData>
    <row r="1" spans="1:16" ht="15" customHeight="1">
      <c r="A1" s="153" t="s">
        <v>267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7.5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48" customFormat="1" ht="27.75" customHeight="1" thickBot="1">
      <c r="A3" s="211" t="s">
        <v>268</v>
      </c>
      <c r="B3" s="212"/>
      <c r="C3" s="213"/>
      <c r="D3" s="213"/>
      <c r="E3" s="213"/>
      <c r="F3" s="213"/>
      <c r="G3" s="213"/>
      <c r="H3" s="213"/>
      <c r="I3" s="45" t="s">
        <v>270</v>
      </c>
      <c r="J3" s="214"/>
      <c r="K3" s="215"/>
      <c r="L3" s="215"/>
      <c r="M3" s="215"/>
      <c r="N3" s="215"/>
      <c r="O3" s="215"/>
      <c r="P3" s="216"/>
    </row>
    <row r="4" spans="1:16" s="48" customFormat="1" ht="27.75" customHeight="1">
      <c r="A4" s="211" t="s">
        <v>368</v>
      </c>
      <c r="B4" s="212"/>
      <c r="C4" s="213"/>
      <c r="D4" s="213"/>
      <c r="E4" s="213"/>
      <c r="F4" s="213"/>
      <c r="G4" s="213"/>
      <c r="H4" s="213"/>
      <c r="I4" s="45" t="s">
        <v>369</v>
      </c>
      <c r="J4" s="214"/>
      <c r="K4" s="215"/>
      <c r="L4" s="215"/>
      <c r="M4" s="215"/>
      <c r="N4" s="215"/>
      <c r="O4" s="215"/>
      <c r="P4" s="216"/>
    </row>
    <row r="5" spans="1:16" s="48" customFormat="1" ht="26.25" customHeight="1" thickBot="1">
      <c r="A5" s="217" t="s">
        <v>269</v>
      </c>
      <c r="B5" s="218"/>
      <c r="C5" s="219"/>
      <c r="D5" s="219"/>
      <c r="E5" s="219"/>
      <c r="F5" s="219"/>
      <c r="G5" s="219"/>
      <c r="H5" s="219"/>
      <c r="I5" s="46" t="s">
        <v>271</v>
      </c>
      <c r="J5" s="219"/>
      <c r="K5" s="219"/>
      <c r="L5" s="219"/>
      <c r="M5" s="219"/>
      <c r="N5" s="219"/>
      <c r="O5" s="219"/>
      <c r="P5" s="220"/>
    </row>
    <row r="6" spans="1:16" ht="8.25" customHeight="1" thickBot="1">
      <c r="A6" s="3"/>
      <c r="B6" s="3"/>
      <c r="C6" s="15"/>
      <c r="D6" s="14"/>
      <c r="E6" s="14"/>
      <c r="F6" s="14"/>
      <c r="G6" s="15"/>
      <c r="H6" s="14"/>
      <c r="I6" s="3"/>
      <c r="J6" s="14"/>
      <c r="K6" s="15"/>
      <c r="L6" s="14"/>
      <c r="M6" s="14"/>
      <c r="N6" s="14"/>
      <c r="O6" s="15"/>
      <c r="P6" s="14"/>
    </row>
    <row r="7" spans="1:16" s="48" customFormat="1" ht="17.25" thickBot="1">
      <c r="A7" s="49" t="s">
        <v>0</v>
      </c>
      <c r="B7" s="50" t="s">
        <v>1</v>
      </c>
      <c r="C7" s="50" t="s">
        <v>2</v>
      </c>
      <c r="D7" s="51" t="s">
        <v>262</v>
      </c>
      <c r="E7" s="49" t="s">
        <v>0</v>
      </c>
      <c r="F7" s="50" t="s">
        <v>1</v>
      </c>
      <c r="G7" s="50" t="s">
        <v>2</v>
      </c>
      <c r="H7" s="51" t="s">
        <v>262</v>
      </c>
      <c r="I7" s="49" t="s">
        <v>0</v>
      </c>
      <c r="J7" s="50" t="s">
        <v>1</v>
      </c>
      <c r="K7" s="50" t="s">
        <v>2</v>
      </c>
      <c r="L7" s="51" t="s">
        <v>262</v>
      </c>
      <c r="M7" s="49" t="s">
        <v>3</v>
      </c>
      <c r="N7" s="50" t="s">
        <v>1</v>
      </c>
      <c r="O7" s="50" t="s">
        <v>2</v>
      </c>
      <c r="P7" s="52" t="s">
        <v>262</v>
      </c>
    </row>
    <row r="8" spans="1:16" ht="16.5" thickBot="1">
      <c r="A8" s="239" t="s">
        <v>4</v>
      </c>
      <c r="B8" s="240"/>
      <c r="C8" s="240"/>
      <c r="D8" s="241"/>
      <c r="E8" s="239" t="s">
        <v>5</v>
      </c>
      <c r="F8" s="242"/>
      <c r="G8" s="242"/>
      <c r="H8" s="243"/>
      <c r="I8" s="244" t="s">
        <v>355</v>
      </c>
      <c r="J8" s="245"/>
      <c r="K8" s="245"/>
      <c r="L8" s="246"/>
      <c r="M8" s="208" t="s">
        <v>7</v>
      </c>
      <c r="N8" s="209"/>
      <c r="O8" s="209"/>
      <c r="P8" s="210"/>
    </row>
    <row r="9" spans="1:16" ht="15.75">
      <c r="A9" s="88" t="s">
        <v>12</v>
      </c>
      <c r="B9" s="90"/>
      <c r="C9" s="90">
        <v>25</v>
      </c>
      <c r="D9" s="91">
        <f aca="true" t="shared" si="0" ref="D9:D14">B9*C9</f>
        <v>0</v>
      </c>
      <c r="E9" s="94" t="s">
        <v>103</v>
      </c>
      <c r="F9" s="95"/>
      <c r="G9" s="96">
        <v>50</v>
      </c>
      <c r="H9" s="136">
        <f aca="true" t="shared" si="1" ref="H9:H15">F9*G9</f>
        <v>0</v>
      </c>
      <c r="I9" s="118" t="s">
        <v>27</v>
      </c>
      <c r="J9" s="104"/>
      <c r="K9" s="98">
        <v>5</v>
      </c>
      <c r="L9" s="132">
        <f aca="true" t="shared" si="2" ref="L9:L22">J9*K9</f>
        <v>0</v>
      </c>
      <c r="M9" s="42" t="s">
        <v>11</v>
      </c>
      <c r="N9" s="43"/>
      <c r="O9" s="44">
        <v>10</v>
      </c>
      <c r="P9" s="35">
        <f>IF(N9*O9=0,"",N9*O9)</f>
      </c>
    </row>
    <row r="10" spans="1:16" ht="15.75">
      <c r="A10" s="93" t="s">
        <v>277</v>
      </c>
      <c r="B10" s="92"/>
      <c r="C10" s="90">
        <v>15</v>
      </c>
      <c r="D10" s="91">
        <f t="shared" si="0"/>
        <v>0</v>
      </c>
      <c r="E10" s="93" t="s">
        <v>106</v>
      </c>
      <c r="F10" s="89"/>
      <c r="G10" s="90">
        <v>60</v>
      </c>
      <c r="H10" s="135">
        <f t="shared" si="1"/>
        <v>0</v>
      </c>
      <c r="I10" s="114" t="s">
        <v>30</v>
      </c>
      <c r="J10" s="89"/>
      <c r="K10" s="90">
        <v>2</v>
      </c>
      <c r="L10" s="134">
        <f t="shared" si="2"/>
        <v>0</v>
      </c>
      <c r="M10" s="194"/>
      <c r="N10" s="195"/>
      <c r="O10" s="195"/>
      <c r="P10" s="196"/>
    </row>
    <row r="11" spans="1:16" ht="15.75">
      <c r="A11" s="93" t="s">
        <v>278</v>
      </c>
      <c r="B11" s="92"/>
      <c r="C11" s="90">
        <v>45</v>
      </c>
      <c r="D11" s="91">
        <f t="shared" si="0"/>
        <v>0</v>
      </c>
      <c r="E11" s="88" t="s">
        <v>110</v>
      </c>
      <c r="F11" s="89"/>
      <c r="G11" s="90">
        <v>35</v>
      </c>
      <c r="H11" s="134">
        <f t="shared" si="1"/>
        <v>0</v>
      </c>
      <c r="I11" s="114" t="s">
        <v>296</v>
      </c>
      <c r="J11" s="89"/>
      <c r="K11" s="90">
        <v>5</v>
      </c>
      <c r="L11" s="134">
        <f t="shared" si="2"/>
        <v>0</v>
      </c>
      <c r="M11" s="194"/>
      <c r="N11" s="195"/>
      <c r="O11" s="195"/>
      <c r="P11" s="196"/>
    </row>
    <row r="12" spans="1:16" ht="15.75">
      <c r="A12" s="88" t="s">
        <v>319</v>
      </c>
      <c r="B12" s="92"/>
      <c r="C12" s="90">
        <v>65</v>
      </c>
      <c r="D12" s="91">
        <f t="shared" si="0"/>
        <v>0</v>
      </c>
      <c r="E12" s="93" t="s">
        <v>113</v>
      </c>
      <c r="F12" s="89"/>
      <c r="G12" s="90">
        <v>30</v>
      </c>
      <c r="H12" s="137">
        <f t="shared" si="1"/>
        <v>0</v>
      </c>
      <c r="I12" s="114" t="s">
        <v>36</v>
      </c>
      <c r="J12" s="89"/>
      <c r="K12" s="90">
        <v>25</v>
      </c>
      <c r="L12" s="134">
        <f t="shared" si="2"/>
        <v>0</v>
      </c>
      <c r="M12" s="11" t="s">
        <v>317</v>
      </c>
      <c r="N12" s="39"/>
      <c r="O12" s="22">
        <v>1.5</v>
      </c>
      <c r="P12" s="26">
        <f>IF(N12*O12=0,"",N12*O12)</f>
      </c>
    </row>
    <row r="13" spans="1:16" ht="15.75">
      <c r="A13" s="93" t="s">
        <v>61</v>
      </c>
      <c r="B13" s="92"/>
      <c r="C13" s="90">
        <v>35</v>
      </c>
      <c r="D13" s="91">
        <f t="shared" si="0"/>
        <v>0</v>
      </c>
      <c r="E13" s="93" t="s">
        <v>335</v>
      </c>
      <c r="F13" s="89"/>
      <c r="G13" s="90">
        <v>5</v>
      </c>
      <c r="H13" s="134">
        <f t="shared" si="1"/>
        <v>0</v>
      </c>
      <c r="I13" s="114" t="s">
        <v>323</v>
      </c>
      <c r="J13" s="89"/>
      <c r="K13" s="90">
        <v>4</v>
      </c>
      <c r="L13" s="134">
        <f t="shared" si="2"/>
        <v>0</v>
      </c>
      <c r="M13" s="194"/>
      <c r="N13" s="195"/>
      <c r="O13" s="195"/>
      <c r="P13" s="196"/>
    </row>
    <row r="14" spans="1:16" ht="15.75">
      <c r="A14" s="88" t="s">
        <v>58</v>
      </c>
      <c r="B14" s="128"/>
      <c r="C14" s="90">
        <v>25</v>
      </c>
      <c r="D14" s="91">
        <f t="shared" si="0"/>
        <v>0</v>
      </c>
      <c r="E14" s="93" t="s">
        <v>336</v>
      </c>
      <c r="F14" s="89"/>
      <c r="G14" s="90">
        <v>10</v>
      </c>
      <c r="H14" s="137">
        <f t="shared" si="1"/>
        <v>0</v>
      </c>
      <c r="I14" s="114" t="s">
        <v>45</v>
      </c>
      <c r="J14" s="89"/>
      <c r="K14" s="90">
        <v>20</v>
      </c>
      <c r="L14" s="134">
        <f t="shared" si="2"/>
        <v>0</v>
      </c>
      <c r="M14" s="247"/>
      <c r="N14" s="248"/>
      <c r="O14" s="248"/>
      <c r="P14" s="249"/>
    </row>
    <row r="15" spans="1:16" ht="15.75">
      <c r="A15" s="93"/>
      <c r="B15" s="92"/>
      <c r="C15" s="90"/>
      <c r="D15" s="91">
        <f>B15*C15</f>
        <v>0</v>
      </c>
      <c r="E15" s="88" t="s">
        <v>337</v>
      </c>
      <c r="F15" s="89"/>
      <c r="G15" s="90">
        <v>15</v>
      </c>
      <c r="H15" s="134">
        <f t="shared" si="1"/>
        <v>0</v>
      </c>
      <c r="I15" s="115" t="s">
        <v>297</v>
      </c>
      <c r="J15" s="89"/>
      <c r="K15" s="90">
        <v>15</v>
      </c>
      <c r="L15" s="134">
        <f t="shared" si="2"/>
        <v>0</v>
      </c>
      <c r="M15" s="11" t="s">
        <v>318</v>
      </c>
      <c r="N15" s="20"/>
      <c r="O15" s="22">
        <v>6</v>
      </c>
      <c r="P15" s="26">
        <f>IF(N15*O15=0,"",N15*O15)</f>
      </c>
    </row>
    <row r="16" spans="1:16" ht="15.75">
      <c r="A16" s="93" t="s">
        <v>8</v>
      </c>
      <c r="B16" s="92"/>
      <c r="C16" s="90">
        <v>20</v>
      </c>
      <c r="D16" s="91">
        <f aca="true" t="shared" si="3" ref="D16:D26">B16*C16</f>
        <v>0</v>
      </c>
      <c r="E16" s="93" t="s">
        <v>238</v>
      </c>
      <c r="F16" s="89"/>
      <c r="G16" s="90">
        <v>5</v>
      </c>
      <c r="H16" s="134">
        <f aca="true" t="shared" si="4" ref="H16:H30">F16*G16</f>
        <v>0</v>
      </c>
      <c r="I16" s="115" t="s">
        <v>344</v>
      </c>
      <c r="J16" s="89"/>
      <c r="K16" s="90">
        <v>5</v>
      </c>
      <c r="L16" s="134">
        <f t="shared" si="2"/>
        <v>0</v>
      </c>
      <c r="M16" s="194"/>
      <c r="N16" s="195"/>
      <c r="O16" s="195"/>
      <c r="P16" s="196"/>
    </row>
    <row r="17" spans="1:16" ht="15.75">
      <c r="A17" s="88" t="s">
        <v>15</v>
      </c>
      <c r="B17" s="92"/>
      <c r="C17" s="90">
        <v>30</v>
      </c>
      <c r="D17" s="91">
        <f t="shared" si="3"/>
        <v>0</v>
      </c>
      <c r="E17" s="88"/>
      <c r="F17" s="89"/>
      <c r="G17" s="90"/>
      <c r="H17" s="134">
        <f t="shared" si="4"/>
        <v>0</v>
      </c>
      <c r="I17" s="115" t="s">
        <v>295</v>
      </c>
      <c r="J17" s="89"/>
      <c r="K17" s="90">
        <v>15</v>
      </c>
      <c r="L17" s="134">
        <f t="shared" si="2"/>
        <v>0</v>
      </c>
      <c r="M17" s="11" t="s">
        <v>263</v>
      </c>
      <c r="N17" s="20"/>
      <c r="O17" s="18">
        <v>3</v>
      </c>
      <c r="P17" s="23">
        <f>IF(N17*O17=0,"",N17*O17)</f>
      </c>
    </row>
    <row r="18" spans="1:16" ht="15.75">
      <c r="A18" s="93" t="s">
        <v>18</v>
      </c>
      <c r="B18" s="92"/>
      <c r="C18" s="90">
        <v>45</v>
      </c>
      <c r="D18" s="91">
        <f t="shared" si="3"/>
        <v>0</v>
      </c>
      <c r="E18" s="93" t="s">
        <v>321</v>
      </c>
      <c r="F18" s="89"/>
      <c r="G18" s="90">
        <v>10</v>
      </c>
      <c r="H18" s="134">
        <f t="shared" si="4"/>
        <v>0</v>
      </c>
      <c r="I18" s="114" t="s">
        <v>238</v>
      </c>
      <c r="J18" s="89"/>
      <c r="K18" s="90">
        <v>5</v>
      </c>
      <c r="L18" s="134">
        <f t="shared" si="2"/>
        <v>0</v>
      </c>
      <c r="M18" s="194"/>
      <c r="N18" s="195"/>
      <c r="O18" s="195"/>
      <c r="P18" s="196"/>
    </row>
    <row r="19" spans="1:16" ht="15.75">
      <c r="A19" s="93" t="s">
        <v>21</v>
      </c>
      <c r="B19" s="92"/>
      <c r="C19" s="90">
        <v>60</v>
      </c>
      <c r="D19" s="91">
        <f t="shared" si="3"/>
        <v>0</v>
      </c>
      <c r="E19" s="88" t="s">
        <v>307</v>
      </c>
      <c r="F19" s="89"/>
      <c r="G19" s="90">
        <v>20</v>
      </c>
      <c r="H19" s="134">
        <f t="shared" si="4"/>
        <v>0</v>
      </c>
      <c r="I19" s="115" t="s">
        <v>148</v>
      </c>
      <c r="J19" s="89"/>
      <c r="K19" s="90">
        <v>5</v>
      </c>
      <c r="L19" s="134">
        <f t="shared" si="2"/>
        <v>0</v>
      </c>
      <c r="M19" s="194"/>
      <c r="N19" s="195"/>
      <c r="O19" s="195"/>
      <c r="P19" s="196"/>
    </row>
    <row r="20" spans="1:16" ht="15.75">
      <c r="A20" s="88" t="s">
        <v>200</v>
      </c>
      <c r="B20" s="128"/>
      <c r="C20" s="90">
        <v>2</v>
      </c>
      <c r="D20" s="91">
        <f t="shared" si="3"/>
        <v>0</v>
      </c>
      <c r="E20" s="88" t="s">
        <v>308</v>
      </c>
      <c r="F20" s="89"/>
      <c r="G20" s="90">
        <v>10</v>
      </c>
      <c r="H20" s="134">
        <f t="shared" si="4"/>
        <v>0</v>
      </c>
      <c r="I20" s="114" t="s">
        <v>343</v>
      </c>
      <c r="J20" s="89"/>
      <c r="K20" s="90">
        <v>5</v>
      </c>
      <c r="L20" s="134">
        <f t="shared" si="2"/>
        <v>0</v>
      </c>
      <c r="M20" s="194"/>
      <c r="N20" s="195"/>
      <c r="O20" s="195"/>
      <c r="P20" s="196"/>
    </row>
    <row r="21" spans="1:16" ht="15.75">
      <c r="A21" s="93" t="s">
        <v>25</v>
      </c>
      <c r="B21" s="92"/>
      <c r="C21" s="90">
        <v>5</v>
      </c>
      <c r="D21" s="91">
        <f t="shared" si="3"/>
        <v>0</v>
      </c>
      <c r="E21" s="88" t="s">
        <v>22</v>
      </c>
      <c r="F21" s="89"/>
      <c r="G21" s="90">
        <v>10</v>
      </c>
      <c r="H21" s="134">
        <f t="shared" si="4"/>
        <v>0</v>
      </c>
      <c r="I21" s="114"/>
      <c r="J21" s="89"/>
      <c r="K21" s="90"/>
      <c r="L21" s="134">
        <f t="shared" si="2"/>
        <v>0</v>
      </c>
      <c r="M21" s="11" t="s">
        <v>264</v>
      </c>
      <c r="N21" s="20"/>
      <c r="O21" s="22">
        <v>4.5</v>
      </c>
      <c r="P21" s="26">
        <f>IF(N21*O21=0,"",N21*O21)</f>
      </c>
    </row>
    <row r="22" spans="1:16" ht="16.5" thickBot="1">
      <c r="A22" s="93" t="s">
        <v>276</v>
      </c>
      <c r="B22" s="92"/>
      <c r="C22" s="90">
        <v>10</v>
      </c>
      <c r="D22" s="91">
        <f t="shared" si="3"/>
        <v>0</v>
      </c>
      <c r="E22" s="88" t="s">
        <v>26</v>
      </c>
      <c r="F22" s="89"/>
      <c r="G22" s="90">
        <v>25</v>
      </c>
      <c r="H22" s="134">
        <f t="shared" si="4"/>
        <v>0</v>
      </c>
      <c r="I22" s="138"/>
      <c r="J22" s="116"/>
      <c r="K22" s="117"/>
      <c r="L22" s="135">
        <f t="shared" si="2"/>
        <v>0</v>
      </c>
      <c r="M22" s="194"/>
      <c r="N22" s="195"/>
      <c r="O22" s="195"/>
      <c r="P22" s="196"/>
    </row>
    <row r="23" spans="1:16" ht="16.5" thickBot="1">
      <c r="A23" s="93"/>
      <c r="B23" s="92"/>
      <c r="C23" s="90"/>
      <c r="D23" s="91">
        <f t="shared" si="3"/>
        <v>0</v>
      </c>
      <c r="E23" s="93" t="s">
        <v>29</v>
      </c>
      <c r="F23" s="89"/>
      <c r="G23" s="90">
        <v>12</v>
      </c>
      <c r="H23" s="91">
        <f t="shared" si="4"/>
        <v>0</v>
      </c>
      <c r="I23" s="250" t="s">
        <v>357</v>
      </c>
      <c r="J23" s="251"/>
      <c r="K23" s="251"/>
      <c r="L23" s="252"/>
      <c r="M23" s="194"/>
      <c r="N23" s="195"/>
      <c r="O23" s="195"/>
      <c r="P23" s="196"/>
    </row>
    <row r="24" spans="1:16" ht="15.75">
      <c r="A24" s="93" t="s">
        <v>347</v>
      </c>
      <c r="B24" s="92"/>
      <c r="C24" s="90">
        <v>30</v>
      </c>
      <c r="D24" s="91">
        <f t="shared" si="3"/>
        <v>0</v>
      </c>
      <c r="E24" s="93" t="s">
        <v>334</v>
      </c>
      <c r="F24" s="89"/>
      <c r="G24" s="90">
        <v>5</v>
      </c>
      <c r="H24" s="134">
        <f t="shared" si="4"/>
        <v>0</v>
      </c>
      <c r="I24" s="139" t="s">
        <v>300</v>
      </c>
      <c r="J24" s="95"/>
      <c r="K24" s="96">
        <v>20</v>
      </c>
      <c r="L24" s="136">
        <f aca="true" t="shared" si="5" ref="L24:L30">J24*K24</f>
        <v>0</v>
      </c>
      <c r="M24" s="194"/>
      <c r="N24" s="195"/>
      <c r="O24" s="195"/>
      <c r="P24" s="196"/>
    </row>
    <row r="25" spans="1:16" ht="15.75">
      <c r="A25" s="93" t="s">
        <v>52</v>
      </c>
      <c r="B25" s="92"/>
      <c r="C25" s="90">
        <v>1</v>
      </c>
      <c r="D25" s="91">
        <f t="shared" si="3"/>
        <v>0</v>
      </c>
      <c r="E25" s="93" t="s">
        <v>320</v>
      </c>
      <c r="F25" s="90"/>
      <c r="G25" s="90">
        <v>20</v>
      </c>
      <c r="H25" s="134">
        <f t="shared" si="4"/>
        <v>0</v>
      </c>
      <c r="I25" s="119" t="s">
        <v>197</v>
      </c>
      <c r="J25" s="106"/>
      <c r="K25" s="107">
        <v>5</v>
      </c>
      <c r="L25" s="134">
        <f t="shared" si="5"/>
        <v>0</v>
      </c>
      <c r="M25" s="11" t="s">
        <v>98</v>
      </c>
      <c r="N25" s="20"/>
      <c r="O25" s="18">
        <v>3</v>
      </c>
      <c r="P25" s="23">
        <f>IF(N25*O25=0,"",N25*O25)</f>
      </c>
    </row>
    <row r="26" spans="1:16" ht="15.75">
      <c r="A26" s="94" t="s">
        <v>55</v>
      </c>
      <c r="B26" s="96"/>
      <c r="C26" s="96">
        <v>3</v>
      </c>
      <c r="D26" s="91">
        <f t="shared" si="3"/>
        <v>0</v>
      </c>
      <c r="E26" s="105" t="s">
        <v>143</v>
      </c>
      <c r="F26" s="106"/>
      <c r="G26" s="107">
        <v>25</v>
      </c>
      <c r="H26" s="134">
        <f t="shared" si="4"/>
        <v>0</v>
      </c>
      <c r="I26" s="119" t="s">
        <v>54</v>
      </c>
      <c r="J26" s="106"/>
      <c r="K26" s="107">
        <v>5</v>
      </c>
      <c r="L26" s="134">
        <f t="shared" si="5"/>
        <v>0</v>
      </c>
      <c r="M26" s="194"/>
      <c r="N26" s="195"/>
      <c r="O26" s="195"/>
      <c r="P26" s="196"/>
    </row>
    <row r="27" spans="1:16" ht="16.5" thickBot="1">
      <c r="A27" s="94"/>
      <c r="B27" s="95"/>
      <c r="C27" s="96"/>
      <c r="D27" s="91">
        <f aca="true" t="shared" si="6" ref="D27:D35">B27*C27</f>
        <v>0</v>
      </c>
      <c r="E27" s="93" t="s">
        <v>73</v>
      </c>
      <c r="F27" s="89"/>
      <c r="G27" s="90">
        <v>10</v>
      </c>
      <c r="H27" s="134">
        <f t="shared" si="4"/>
        <v>0</v>
      </c>
      <c r="I27" s="119" t="s">
        <v>186</v>
      </c>
      <c r="J27" s="106"/>
      <c r="K27" s="107">
        <v>10</v>
      </c>
      <c r="L27" s="134">
        <f t="shared" si="5"/>
        <v>0</v>
      </c>
      <c r="M27" s="194"/>
      <c r="N27" s="195"/>
      <c r="O27" s="195"/>
      <c r="P27" s="196"/>
    </row>
    <row r="28" spans="1:16" ht="16.5" thickBot="1">
      <c r="A28" s="239" t="s">
        <v>181</v>
      </c>
      <c r="B28" s="240"/>
      <c r="C28" s="240"/>
      <c r="D28" s="241"/>
      <c r="E28" s="88" t="s">
        <v>285</v>
      </c>
      <c r="F28" s="89"/>
      <c r="G28" s="90">
        <v>75</v>
      </c>
      <c r="H28" s="134">
        <f t="shared" si="4"/>
        <v>0</v>
      </c>
      <c r="I28" s="88" t="s">
        <v>60</v>
      </c>
      <c r="J28" s="89"/>
      <c r="K28" s="90">
        <v>3</v>
      </c>
      <c r="L28" s="134">
        <f t="shared" si="5"/>
        <v>0</v>
      </c>
      <c r="M28" s="11" t="s">
        <v>265</v>
      </c>
      <c r="N28" s="20"/>
      <c r="O28" s="18">
        <v>6</v>
      </c>
      <c r="P28" s="23">
        <f>IF(N28*O28=0,"",N28*O28)</f>
      </c>
    </row>
    <row r="29" spans="1:16" ht="15.75">
      <c r="A29" s="94" t="s">
        <v>206</v>
      </c>
      <c r="B29" s="96"/>
      <c r="C29" s="96">
        <v>15</v>
      </c>
      <c r="D29" s="145">
        <f t="shared" si="6"/>
        <v>0</v>
      </c>
      <c r="E29" s="93" t="s">
        <v>286</v>
      </c>
      <c r="F29" s="89"/>
      <c r="G29" s="90">
        <v>85</v>
      </c>
      <c r="H29" s="134">
        <f t="shared" si="4"/>
        <v>0</v>
      </c>
      <c r="I29" s="93" t="s">
        <v>63</v>
      </c>
      <c r="J29" s="89"/>
      <c r="K29" s="90">
        <v>5</v>
      </c>
      <c r="L29" s="134">
        <f t="shared" si="5"/>
        <v>0</v>
      </c>
      <c r="M29" s="194"/>
      <c r="N29" s="195"/>
      <c r="O29" s="195"/>
      <c r="P29" s="196"/>
    </row>
    <row r="30" spans="1:16" ht="15.75">
      <c r="A30" s="93" t="s">
        <v>210</v>
      </c>
      <c r="B30" s="89"/>
      <c r="C30" s="90">
        <v>20</v>
      </c>
      <c r="D30" s="91">
        <f t="shared" si="6"/>
        <v>0</v>
      </c>
      <c r="E30" s="93" t="s">
        <v>287</v>
      </c>
      <c r="F30" s="89"/>
      <c r="G30" s="90">
        <v>65</v>
      </c>
      <c r="H30" s="134">
        <f t="shared" si="4"/>
        <v>0</v>
      </c>
      <c r="I30" s="93" t="s">
        <v>65</v>
      </c>
      <c r="J30" s="89"/>
      <c r="K30" s="90">
        <v>8</v>
      </c>
      <c r="L30" s="136">
        <f t="shared" si="5"/>
        <v>0</v>
      </c>
      <c r="M30" s="11" t="s">
        <v>66</v>
      </c>
      <c r="N30" s="20"/>
      <c r="O30" s="18">
        <v>10</v>
      </c>
      <c r="P30" s="23">
        <f>IF(N30*O30=0,"",N30*O30)</f>
      </c>
    </row>
    <row r="31" spans="1:16" ht="15.75">
      <c r="A31" s="93" t="s">
        <v>214</v>
      </c>
      <c r="B31" s="89"/>
      <c r="C31" s="90">
        <v>25</v>
      </c>
      <c r="D31" s="91">
        <f t="shared" si="6"/>
        <v>0</v>
      </c>
      <c r="E31" s="93"/>
      <c r="F31" s="89"/>
      <c r="G31" s="90"/>
      <c r="H31" s="134">
        <f>F31*G31</f>
        <v>0</v>
      </c>
      <c r="I31" s="114" t="s">
        <v>345</v>
      </c>
      <c r="J31" s="89"/>
      <c r="K31" s="90">
        <v>3</v>
      </c>
      <c r="L31" s="134">
        <f aca="true" t="shared" si="7" ref="L31:L44">J31*K31</f>
        <v>0</v>
      </c>
      <c r="M31" s="194"/>
      <c r="N31" s="195"/>
      <c r="O31" s="195"/>
      <c r="P31" s="196"/>
    </row>
    <row r="32" spans="1:16" ht="15.75">
      <c r="A32" s="93" t="s">
        <v>279</v>
      </c>
      <c r="B32" s="89"/>
      <c r="C32" s="89">
        <v>35</v>
      </c>
      <c r="D32" s="91">
        <f t="shared" si="6"/>
        <v>0</v>
      </c>
      <c r="E32" s="93" t="s">
        <v>315</v>
      </c>
      <c r="F32" s="89"/>
      <c r="G32" s="90">
        <v>25</v>
      </c>
      <c r="H32" s="134">
        <f aca="true" t="shared" si="8" ref="H32:H40">F32*G32</f>
        <v>0</v>
      </c>
      <c r="I32" s="114" t="s">
        <v>219</v>
      </c>
      <c r="J32" s="89"/>
      <c r="K32" s="90">
        <v>15</v>
      </c>
      <c r="L32" s="134">
        <f t="shared" si="7"/>
        <v>0</v>
      </c>
      <c r="M32" s="194"/>
      <c r="N32" s="195"/>
      <c r="O32" s="195"/>
      <c r="P32" s="196"/>
    </row>
    <row r="33" spans="1:16" ht="15.75">
      <c r="A33" s="88" t="s">
        <v>325</v>
      </c>
      <c r="B33" s="99"/>
      <c r="C33" s="90">
        <v>10</v>
      </c>
      <c r="D33" s="91">
        <f t="shared" si="6"/>
        <v>0</v>
      </c>
      <c r="E33" s="105" t="s">
        <v>53</v>
      </c>
      <c r="F33" s="106"/>
      <c r="G33" s="107">
        <v>5</v>
      </c>
      <c r="H33" s="134">
        <f t="shared" si="8"/>
        <v>0</v>
      </c>
      <c r="I33" s="115" t="s">
        <v>324</v>
      </c>
      <c r="J33" s="89"/>
      <c r="K33" s="90">
        <v>10</v>
      </c>
      <c r="L33" s="134">
        <f t="shared" si="7"/>
        <v>0</v>
      </c>
      <c r="M33" s="11" t="s">
        <v>75</v>
      </c>
      <c r="N33" s="20"/>
      <c r="O33" s="202"/>
      <c r="P33" s="203"/>
    </row>
    <row r="34" spans="1:16" ht="15.75">
      <c r="A34" s="88" t="s">
        <v>354</v>
      </c>
      <c r="B34" s="90"/>
      <c r="C34" s="90">
        <v>10</v>
      </c>
      <c r="D34" s="91">
        <f t="shared" si="6"/>
        <v>0</v>
      </c>
      <c r="E34" s="105" t="s">
        <v>311</v>
      </c>
      <c r="F34" s="106"/>
      <c r="G34" s="107">
        <v>2</v>
      </c>
      <c r="H34" s="134">
        <f t="shared" si="8"/>
        <v>0</v>
      </c>
      <c r="I34" s="115" t="s">
        <v>232</v>
      </c>
      <c r="J34" s="89"/>
      <c r="K34" s="90">
        <v>5</v>
      </c>
      <c r="L34" s="134">
        <f t="shared" si="7"/>
        <v>0</v>
      </c>
      <c r="M34" s="11" t="s">
        <v>79</v>
      </c>
      <c r="N34" s="20"/>
      <c r="O34" s="204"/>
      <c r="P34" s="205"/>
    </row>
    <row r="35" spans="1:16" ht="15.75">
      <c r="A35" s="93"/>
      <c r="B35" s="90"/>
      <c r="C35" s="90"/>
      <c r="D35" s="91">
        <f t="shared" si="6"/>
        <v>0</v>
      </c>
      <c r="E35" s="111" t="s">
        <v>64</v>
      </c>
      <c r="F35" s="106"/>
      <c r="G35" s="107">
        <v>3</v>
      </c>
      <c r="H35" s="134">
        <f t="shared" si="8"/>
        <v>0</v>
      </c>
      <c r="I35" s="115" t="s">
        <v>299</v>
      </c>
      <c r="J35" s="89"/>
      <c r="K35" s="90">
        <v>20</v>
      </c>
      <c r="L35" s="134">
        <f t="shared" si="7"/>
        <v>0</v>
      </c>
      <c r="M35" s="11" t="s">
        <v>83</v>
      </c>
      <c r="N35" s="20"/>
      <c r="O35" s="204"/>
      <c r="P35" s="205"/>
    </row>
    <row r="36" spans="1:16" ht="15.75">
      <c r="A36" s="93" t="s">
        <v>184</v>
      </c>
      <c r="B36" s="89"/>
      <c r="C36" s="90">
        <v>3</v>
      </c>
      <c r="D36" s="91">
        <f aca="true" t="shared" si="9" ref="D36:D43">B36*C36</f>
        <v>0</v>
      </c>
      <c r="E36" s="105" t="s">
        <v>67</v>
      </c>
      <c r="F36" s="106"/>
      <c r="G36" s="107">
        <v>2</v>
      </c>
      <c r="H36" s="134">
        <f t="shared" si="8"/>
        <v>0</v>
      </c>
      <c r="I36" s="114" t="s">
        <v>125</v>
      </c>
      <c r="J36" s="89"/>
      <c r="K36" s="90">
        <v>5</v>
      </c>
      <c r="L36" s="134">
        <f t="shared" si="7"/>
        <v>0</v>
      </c>
      <c r="M36" s="11" t="s">
        <v>87</v>
      </c>
      <c r="N36" s="20"/>
      <c r="O36" s="204"/>
      <c r="P36" s="205"/>
    </row>
    <row r="37" spans="1:16" ht="15.75">
      <c r="A37" s="88" t="s">
        <v>195</v>
      </c>
      <c r="B37" s="89"/>
      <c r="C37" s="90">
        <v>5</v>
      </c>
      <c r="D37" s="91">
        <f t="shared" si="9"/>
        <v>0</v>
      </c>
      <c r="E37" s="93" t="s">
        <v>104</v>
      </c>
      <c r="F37" s="90"/>
      <c r="G37" s="90">
        <v>3</v>
      </c>
      <c r="H37" s="134">
        <f t="shared" si="8"/>
        <v>0</v>
      </c>
      <c r="I37" s="115" t="s">
        <v>310</v>
      </c>
      <c r="J37" s="89"/>
      <c r="K37" s="90">
        <v>20</v>
      </c>
      <c r="L37" s="134">
        <f t="shared" si="7"/>
        <v>0</v>
      </c>
      <c r="M37" s="11" t="s">
        <v>91</v>
      </c>
      <c r="N37" s="20"/>
      <c r="O37" s="206"/>
      <c r="P37" s="207"/>
    </row>
    <row r="38" spans="1:16" ht="15.75">
      <c r="A38" s="93" t="s">
        <v>224</v>
      </c>
      <c r="B38" s="89"/>
      <c r="C38" s="90">
        <v>5</v>
      </c>
      <c r="D38" s="91">
        <f t="shared" si="9"/>
        <v>0</v>
      </c>
      <c r="E38" s="105" t="s">
        <v>316</v>
      </c>
      <c r="F38" s="106"/>
      <c r="G38" s="107">
        <v>10</v>
      </c>
      <c r="H38" s="134">
        <f t="shared" si="8"/>
        <v>0</v>
      </c>
      <c r="I38" s="114" t="s">
        <v>356</v>
      </c>
      <c r="J38" s="89"/>
      <c r="K38" s="90">
        <v>5</v>
      </c>
      <c r="L38" s="134">
        <f t="shared" si="7"/>
        <v>0</v>
      </c>
      <c r="M38" s="236"/>
      <c r="N38" s="237"/>
      <c r="O38" s="237"/>
      <c r="P38" s="238"/>
    </row>
    <row r="39" spans="1:16" ht="15.75">
      <c r="A39" s="93" t="s">
        <v>352</v>
      </c>
      <c r="B39" s="89"/>
      <c r="C39" s="90">
        <v>5</v>
      </c>
      <c r="D39" s="91">
        <f t="shared" si="9"/>
        <v>0</v>
      </c>
      <c r="E39" s="105" t="s">
        <v>309</v>
      </c>
      <c r="F39" s="106"/>
      <c r="G39" s="107">
        <v>3</v>
      </c>
      <c r="H39" s="134">
        <f t="shared" si="8"/>
        <v>0</v>
      </c>
      <c r="I39" s="119" t="s">
        <v>186</v>
      </c>
      <c r="J39" s="106"/>
      <c r="K39" s="107">
        <v>10</v>
      </c>
      <c r="L39" s="134">
        <f>J39*K39</f>
        <v>0</v>
      </c>
      <c r="M39" s="11" t="s">
        <v>108</v>
      </c>
      <c r="N39" s="20"/>
      <c r="O39" s="20">
        <v>5</v>
      </c>
      <c r="P39" s="23">
        <f>IF(N39*O39=0,"",N39*O39)</f>
      </c>
    </row>
    <row r="40" spans="1:16" ht="15.75">
      <c r="A40" s="93" t="s">
        <v>326</v>
      </c>
      <c r="B40" s="89"/>
      <c r="C40" s="90">
        <v>30</v>
      </c>
      <c r="D40" s="91">
        <f t="shared" si="9"/>
        <v>0</v>
      </c>
      <c r="E40" s="88"/>
      <c r="F40" s="89"/>
      <c r="G40" s="90"/>
      <c r="H40" s="134">
        <f t="shared" si="8"/>
        <v>0</v>
      </c>
      <c r="I40" s="115" t="s">
        <v>301</v>
      </c>
      <c r="J40" s="89"/>
      <c r="K40" s="90">
        <v>25</v>
      </c>
      <c r="L40" s="134">
        <f>J40*K40</f>
        <v>0</v>
      </c>
      <c r="M40" s="194"/>
      <c r="N40" s="195"/>
      <c r="O40" s="195"/>
      <c r="P40" s="196"/>
    </row>
    <row r="41" spans="1:16" ht="15.75">
      <c r="A41" s="101" t="s">
        <v>327</v>
      </c>
      <c r="B41" s="89"/>
      <c r="C41" s="89">
        <v>60</v>
      </c>
      <c r="D41" s="91">
        <f t="shared" si="9"/>
        <v>0</v>
      </c>
      <c r="E41" s="93"/>
      <c r="F41" s="89"/>
      <c r="G41" s="90"/>
      <c r="H41" s="134">
        <f>F41*G41</f>
        <v>0</v>
      </c>
      <c r="I41" s="120" t="s">
        <v>302</v>
      </c>
      <c r="J41" s="116"/>
      <c r="K41" s="117">
        <v>10</v>
      </c>
      <c r="L41" s="134">
        <f>J41*K41</f>
        <v>0</v>
      </c>
      <c r="M41" s="194"/>
      <c r="N41" s="195"/>
      <c r="O41" s="195"/>
      <c r="P41" s="196"/>
    </row>
    <row r="42" spans="1:16" ht="16.5" thickBot="1">
      <c r="A42" s="101"/>
      <c r="B42" s="89"/>
      <c r="C42" s="89"/>
      <c r="D42" s="91">
        <f t="shared" si="9"/>
        <v>0</v>
      </c>
      <c r="E42" s="122"/>
      <c r="F42" s="116"/>
      <c r="G42" s="117"/>
      <c r="H42" s="137">
        <f>F42*G42</f>
        <v>0</v>
      </c>
      <c r="I42" s="120"/>
      <c r="J42" s="116"/>
      <c r="K42" s="117"/>
      <c r="L42" s="134">
        <f t="shared" si="7"/>
        <v>0</v>
      </c>
      <c r="M42" s="194"/>
      <c r="N42" s="195"/>
      <c r="O42" s="195"/>
      <c r="P42" s="196"/>
    </row>
    <row r="43" spans="1:16" ht="16.5" thickBot="1">
      <c r="A43" s="102"/>
      <c r="B43" s="103"/>
      <c r="C43" s="103"/>
      <c r="D43" s="91">
        <f t="shared" si="9"/>
        <v>0</v>
      </c>
      <c r="E43" s="263" t="s">
        <v>284</v>
      </c>
      <c r="F43" s="264"/>
      <c r="G43" s="264"/>
      <c r="H43" s="265"/>
      <c r="I43" s="114"/>
      <c r="J43" s="89"/>
      <c r="K43" s="90"/>
      <c r="L43" s="134">
        <f t="shared" si="7"/>
        <v>0</v>
      </c>
      <c r="M43" s="13" t="s">
        <v>266</v>
      </c>
      <c r="N43" s="1"/>
      <c r="O43" s="18"/>
      <c r="P43" s="53"/>
    </row>
    <row r="44" spans="1:16" ht="16.5" thickBot="1">
      <c r="A44" s="244" t="s">
        <v>154</v>
      </c>
      <c r="B44" s="267"/>
      <c r="C44" s="267"/>
      <c r="D44" s="267"/>
      <c r="E44" s="125" t="s">
        <v>122</v>
      </c>
      <c r="F44" s="126"/>
      <c r="G44" s="127">
        <v>10</v>
      </c>
      <c r="H44" s="136">
        <f>F44*G44</f>
        <v>0</v>
      </c>
      <c r="I44" s="138"/>
      <c r="J44" s="116"/>
      <c r="K44" s="117"/>
      <c r="L44" s="135">
        <f t="shared" si="7"/>
        <v>0</v>
      </c>
      <c r="M44" s="12"/>
      <c r="N44" s="2"/>
      <c r="O44" s="20"/>
      <c r="P44" s="5" t="str">
        <f>IF(O44&gt;0,T44," ")</f>
        <v> </v>
      </c>
    </row>
    <row r="45" spans="1:16" ht="16.5" thickBot="1">
      <c r="A45" s="112" t="s">
        <v>157</v>
      </c>
      <c r="B45" s="129"/>
      <c r="C45" s="98">
        <v>30</v>
      </c>
      <c r="D45" s="91">
        <f aca="true" t="shared" si="10" ref="D45:D54">B45*C45</f>
        <v>0</v>
      </c>
      <c r="E45" s="93" t="s">
        <v>59</v>
      </c>
      <c r="F45" s="89"/>
      <c r="G45" s="90">
        <v>15</v>
      </c>
      <c r="H45" s="91">
        <f>F45*G45</f>
        <v>0</v>
      </c>
      <c r="I45" s="250" t="s">
        <v>358</v>
      </c>
      <c r="J45" s="251"/>
      <c r="K45" s="251"/>
      <c r="L45" s="252"/>
      <c r="M45" s="12"/>
      <c r="N45" s="2"/>
      <c r="O45" s="20"/>
      <c r="P45" s="5" t="str">
        <f>IF(O45&gt;0,T45," ")</f>
        <v> </v>
      </c>
    </row>
    <row r="46" spans="1:16" ht="15.75">
      <c r="A46" s="93" t="s">
        <v>161</v>
      </c>
      <c r="B46" s="130"/>
      <c r="C46" s="90">
        <v>20</v>
      </c>
      <c r="D46" s="91">
        <f t="shared" si="10"/>
        <v>0</v>
      </c>
      <c r="E46" s="93" t="s">
        <v>338</v>
      </c>
      <c r="F46" s="89"/>
      <c r="G46" s="90">
        <v>2</v>
      </c>
      <c r="H46" s="134">
        <f>F46*G46</f>
        <v>0</v>
      </c>
      <c r="I46" s="141" t="s">
        <v>20</v>
      </c>
      <c r="J46" s="95"/>
      <c r="K46" s="96">
        <v>10</v>
      </c>
      <c r="L46" s="132">
        <f aca="true" t="shared" si="11" ref="L46:L52">J46*K46</f>
        <v>0</v>
      </c>
      <c r="M46" s="12"/>
      <c r="N46" s="2"/>
      <c r="O46" s="20"/>
      <c r="P46" s="5" t="str">
        <f>IF(O46&gt;0,T46," ")</f>
        <v> </v>
      </c>
    </row>
    <row r="47" spans="1:16" ht="16.5" thickBot="1">
      <c r="A47" s="88" t="s">
        <v>328</v>
      </c>
      <c r="B47" s="130"/>
      <c r="C47" s="90">
        <v>40</v>
      </c>
      <c r="D47" s="91">
        <f t="shared" si="10"/>
        <v>0</v>
      </c>
      <c r="E47" s="88"/>
      <c r="F47" s="89"/>
      <c r="G47" s="90"/>
      <c r="H47" s="134">
        <f>F47*G47</f>
        <v>0</v>
      </c>
      <c r="I47" s="114" t="s">
        <v>51</v>
      </c>
      <c r="J47" s="89"/>
      <c r="K47" s="90">
        <v>15</v>
      </c>
      <c r="L47" s="134">
        <f t="shared" si="11"/>
        <v>0</v>
      </c>
      <c r="M47" s="37"/>
      <c r="N47" s="38"/>
      <c r="O47" s="39"/>
      <c r="P47" s="40" t="str">
        <f>IF(O47&gt;0,T47," ")</f>
        <v> </v>
      </c>
    </row>
    <row r="48" spans="1:16" ht="15.75" customHeight="1" thickBot="1">
      <c r="A48" s="93" t="s">
        <v>329</v>
      </c>
      <c r="B48" s="130"/>
      <c r="C48" s="90">
        <v>20</v>
      </c>
      <c r="D48" s="91">
        <f t="shared" si="10"/>
        <v>0</v>
      </c>
      <c r="E48" s="122"/>
      <c r="F48" s="143"/>
      <c r="G48" s="117"/>
      <c r="H48" s="135">
        <f>F48*G48</f>
        <v>0</v>
      </c>
      <c r="I48" s="114" t="s">
        <v>348</v>
      </c>
      <c r="J48" s="89"/>
      <c r="K48" s="89"/>
      <c r="L48" s="134">
        <f t="shared" si="11"/>
        <v>0</v>
      </c>
      <c r="M48" s="140" t="s">
        <v>132</v>
      </c>
      <c r="N48" s="55" t="s">
        <v>133</v>
      </c>
      <c r="O48" s="25" t="s">
        <v>134</v>
      </c>
      <c r="P48" s="52" t="s">
        <v>272</v>
      </c>
    </row>
    <row r="49" spans="1:16" ht="16.5" thickBot="1">
      <c r="A49" s="93" t="s">
        <v>168</v>
      </c>
      <c r="B49" s="130"/>
      <c r="C49" s="90">
        <v>10</v>
      </c>
      <c r="D49" s="91">
        <f t="shared" si="10"/>
        <v>0</v>
      </c>
      <c r="E49" s="239" t="s">
        <v>288</v>
      </c>
      <c r="F49" s="240"/>
      <c r="G49" s="240"/>
      <c r="H49" s="241"/>
      <c r="I49" s="93" t="s">
        <v>82</v>
      </c>
      <c r="J49" s="89"/>
      <c r="K49" s="90">
        <v>20</v>
      </c>
      <c r="L49" s="134">
        <f t="shared" si="11"/>
        <v>0</v>
      </c>
      <c r="M49" s="56" t="s">
        <v>138</v>
      </c>
      <c r="N49" s="57"/>
      <c r="O49" s="58" t="s">
        <v>134</v>
      </c>
      <c r="P49" s="41"/>
    </row>
    <row r="50" spans="1:16" ht="15.75">
      <c r="A50" s="88" t="s">
        <v>172</v>
      </c>
      <c r="B50" s="130"/>
      <c r="C50" s="90">
        <v>30</v>
      </c>
      <c r="D50" s="91">
        <f>B50*C50</f>
        <v>0</v>
      </c>
      <c r="E50" s="97" t="s">
        <v>150</v>
      </c>
      <c r="F50" s="104"/>
      <c r="G50" s="98">
        <v>15</v>
      </c>
      <c r="H50" s="132">
        <f aca="true" t="shared" si="12" ref="H50:H65">F50*G50</f>
        <v>0</v>
      </c>
      <c r="I50" s="114" t="s">
        <v>90</v>
      </c>
      <c r="J50" s="89"/>
      <c r="K50" s="90">
        <v>30</v>
      </c>
      <c r="L50" s="134">
        <f>J50*K50</f>
        <v>0</v>
      </c>
      <c r="M50" s="59" t="s">
        <v>142</v>
      </c>
      <c r="N50" s="60"/>
      <c r="O50" s="61" t="s">
        <v>134</v>
      </c>
      <c r="P50" s="7"/>
    </row>
    <row r="51" spans="1:16" ht="15.75">
      <c r="A51" s="88" t="s">
        <v>170</v>
      </c>
      <c r="B51" s="130"/>
      <c r="C51" s="90">
        <v>5</v>
      </c>
      <c r="D51" s="91">
        <f t="shared" si="10"/>
        <v>0</v>
      </c>
      <c r="E51" s="93" t="s">
        <v>339</v>
      </c>
      <c r="F51" s="89"/>
      <c r="G51" s="90">
        <v>30</v>
      </c>
      <c r="H51" s="134">
        <f t="shared" si="12"/>
        <v>0</v>
      </c>
      <c r="I51" s="142" t="s">
        <v>104</v>
      </c>
      <c r="J51" s="123"/>
      <c r="K51" s="124">
        <v>2</v>
      </c>
      <c r="L51" s="133">
        <f>J51*K51</f>
        <v>0</v>
      </c>
      <c r="M51" s="82" t="s">
        <v>273</v>
      </c>
      <c r="N51" s="60"/>
      <c r="O51" s="61" t="s">
        <v>134</v>
      </c>
      <c r="P51" s="7"/>
    </row>
    <row r="52" spans="1:16" ht="16.5" thickBot="1">
      <c r="A52" s="93" t="s">
        <v>176</v>
      </c>
      <c r="B52" s="130"/>
      <c r="C52" s="90">
        <v>10</v>
      </c>
      <c r="D52" s="91">
        <f t="shared" si="10"/>
        <v>0</v>
      </c>
      <c r="E52" s="93"/>
      <c r="F52" s="100"/>
      <c r="G52" s="90"/>
      <c r="H52" s="134">
        <f t="shared" si="12"/>
        <v>0</v>
      </c>
      <c r="I52" s="142"/>
      <c r="J52" s="123"/>
      <c r="K52" s="124"/>
      <c r="L52" s="133">
        <f t="shared" si="11"/>
        <v>0</v>
      </c>
      <c r="M52" s="59" t="s">
        <v>149</v>
      </c>
      <c r="N52" s="62"/>
      <c r="O52" s="16"/>
      <c r="P52" s="63"/>
    </row>
    <row r="53" spans="1:16" ht="16.5" thickBot="1">
      <c r="A53" s="88"/>
      <c r="B53" s="130"/>
      <c r="C53" s="90"/>
      <c r="D53" s="91">
        <f t="shared" si="10"/>
        <v>0</v>
      </c>
      <c r="E53" s="93" t="s">
        <v>152</v>
      </c>
      <c r="F53" s="89"/>
      <c r="G53" s="90">
        <v>3</v>
      </c>
      <c r="H53" s="134">
        <f t="shared" si="12"/>
        <v>0</v>
      </c>
      <c r="I53" s="266" t="s">
        <v>359</v>
      </c>
      <c r="J53" s="251"/>
      <c r="K53" s="251"/>
      <c r="L53" s="252"/>
      <c r="M53" s="64"/>
      <c r="N53" s="60"/>
      <c r="O53" s="61" t="s">
        <v>134</v>
      </c>
      <c r="P53" s="7"/>
    </row>
    <row r="54" spans="1:16" ht="16.5" thickBot="1">
      <c r="A54" s="108"/>
      <c r="B54" s="131"/>
      <c r="C54" s="109"/>
      <c r="D54" s="91">
        <f t="shared" si="10"/>
        <v>0</v>
      </c>
      <c r="E54" s="93" t="s">
        <v>29</v>
      </c>
      <c r="F54" s="89"/>
      <c r="G54" s="90">
        <v>12</v>
      </c>
      <c r="H54" s="134">
        <f t="shared" si="12"/>
        <v>0</v>
      </c>
      <c r="I54" s="141" t="s">
        <v>42</v>
      </c>
      <c r="J54" s="95"/>
      <c r="K54" s="96">
        <v>3</v>
      </c>
      <c r="L54" s="132">
        <f aca="true" t="shared" si="13" ref="L54:L61">J54*K54</f>
        <v>0</v>
      </c>
      <c r="M54" s="64"/>
      <c r="N54" s="60"/>
      <c r="O54" s="61" t="s">
        <v>134</v>
      </c>
      <c r="P54" s="7"/>
    </row>
    <row r="55" spans="1:16" ht="16.5" thickBot="1">
      <c r="A55" s="244" t="s">
        <v>236</v>
      </c>
      <c r="B55" s="267"/>
      <c r="C55" s="267"/>
      <c r="D55" s="267"/>
      <c r="E55" s="88" t="s">
        <v>162</v>
      </c>
      <c r="F55" s="89"/>
      <c r="G55" s="90">
        <v>25</v>
      </c>
      <c r="H55" s="134">
        <f t="shared" si="12"/>
        <v>0</v>
      </c>
      <c r="I55" s="114" t="s">
        <v>68</v>
      </c>
      <c r="J55" s="89"/>
      <c r="K55" s="90">
        <v>35</v>
      </c>
      <c r="L55" s="134">
        <f t="shared" si="13"/>
        <v>0</v>
      </c>
      <c r="M55" s="65"/>
      <c r="N55" s="66"/>
      <c r="O55" s="67" t="s">
        <v>134</v>
      </c>
      <c r="P55" s="36"/>
    </row>
    <row r="56" spans="1:16" ht="16.5" thickBot="1">
      <c r="A56" s="97" t="s">
        <v>257</v>
      </c>
      <c r="B56" s="104"/>
      <c r="C56" s="98">
        <v>10</v>
      </c>
      <c r="D56" s="91">
        <f aca="true" t="shared" si="14" ref="D56:D64">B56*C56</f>
        <v>0</v>
      </c>
      <c r="E56" s="105" t="s">
        <v>166</v>
      </c>
      <c r="F56" s="106"/>
      <c r="G56" s="107">
        <v>5</v>
      </c>
      <c r="H56" s="134">
        <f t="shared" si="12"/>
        <v>0</v>
      </c>
      <c r="I56" s="114" t="s">
        <v>74</v>
      </c>
      <c r="J56" s="89"/>
      <c r="K56" s="90">
        <v>15</v>
      </c>
      <c r="L56" s="134">
        <f t="shared" si="13"/>
        <v>0</v>
      </c>
      <c r="M56" s="200" t="s">
        <v>160</v>
      </c>
      <c r="N56" s="200"/>
      <c r="O56" s="200"/>
      <c r="P56" s="201"/>
    </row>
    <row r="57" spans="1:16" ht="18" customHeight="1">
      <c r="A57" s="88" t="s">
        <v>280</v>
      </c>
      <c r="B57" s="89"/>
      <c r="C57" s="90">
        <v>5</v>
      </c>
      <c r="D57" s="91">
        <f t="shared" si="14"/>
        <v>0</v>
      </c>
      <c r="E57" s="93"/>
      <c r="F57" s="89"/>
      <c r="G57" s="90"/>
      <c r="H57" s="134">
        <f aca="true" t="shared" si="15" ref="H57:H62">F57*G57</f>
        <v>0</v>
      </c>
      <c r="I57" s="114" t="s">
        <v>78</v>
      </c>
      <c r="J57" s="89"/>
      <c r="K57" s="90">
        <v>5</v>
      </c>
      <c r="L57" s="134">
        <f t="shared" si="13"/>
        <v>0</v>
      </c>
      <c r="M57" s="197" t="s">
        <v>164</v>
      </c>
      <c r="N57" s="198"/>
      <c r="O57" s="198"/>
      <c r="P57" s="68" t="s">
        <v>272</v>
      </c>
    </row>
    <row r="58" spans="1:16" ht="15.75">
      <c r="A58" s="93"/>
      <c r="B58" s="90"/>
      <c r="C58" s="90"/>
      <c r="D58" s="91">
        <f t="shared" si="14"/>
        <v>0</v>
      </c>
      <c r="E58" s="93" t="s">
        <v>144</v>
      </c>
      <c r="F58" s="89"/>
      <c r="G58" s="90">
        <v>5</v>
      </c>
      <c r="H58" s="134">
        <f t="shared" si="15"/>
        <v>0</v>
      </c>
      <c r="I58" s="114" t="s">
        <v>120</v>
      </c>
      <c r="J58" s="89"/>
      <c r="K58" s="90">
        <v>2</v>
      </c>
      <c r="L58" s="134">
        <f t="shared" si="13"/>
        <v>0</v>
      </c>
      <c r="M58" s="182"/>
      <c r="N58" s="183"/>
      <c r="O58" s="183"/>
      <c r="P58" s="28"/>
    </row>
    <row r="59" spans="1:16" ht="15.75">
      <c r="A59" s="93" t="s">
        <v>240</v>
      </c>
      <c r="B59" s="89"/>
      <c r="C59" s="90">
        <v>15</v>
      </c>
      <c r="D59" s="91">
        <f t="shared" si="14"/>
        <v>0</v>
      </c>
      <c r="E59" s="93" t="s">
        <v>289</v>
      </c>
      <c r="F59" s="89"/>
      <c r="G59" s="90">
        <v>5</v>
      </c>
      <c r="H59" s="134">
        <f t="shared" si="15"/>
        <v>0</v>
      </c>
      <c r="I59" s="119" t="s">
        <v>248</v>
      </c>
      <c r="J59" s="106"/>
      <c r="K59" s="107">
        <v>5</v>
      </c>
      <c r="L59" s="134">
        <f t="shared" si="13"/>
        <v>0</v>
      </c>
      <c r="M59" s="182"/>
      <c r="N59" s="183"/>
      <c r="O59" s="183"/>
      <c r="P59" s="28"/>
    </row>
    <row r="60" spans="1:16" ht="15.75">
      <c r="A60" s="93" t="s">
        <v>243</v>
      </c>
      <c r="B60" s="89"/>
      <c r="C60" s="90">
        <v>20</v>
      </c>
      <c r="D60" s="91">
        <f t="shared" si="14"/>
        <v>0</v>
      </c>
      <c r="E60" s="93" t="s">
        <v>158</v>
      </c>
      <c r="F60" s="89"/>
      <c r="G60" s="90">
        <v>10</v>
      </c>
      <c r="H60" s="134">
        <f t="shared" si="15"/>
        <v>0</v>
      </c>
      <c r="I60" s="115" t="s">
        <v>346</v>
      </c>
      <c r="J60" s="89"/>
      <c r="K60" s="90">
        <v>2</v>
      </c>
      <c r="L60" s="134">
        <f t="shared" si="13"/>
        <v>0</v>
      </c>
      <c r="M60" s="182"/>
      <c r="N60" s="183"/>
      <c r="O60" s="183"/>
      <c r="P60" s="28"/>
    </row>
    <row r="61" spans="1:16" ht="16.5" thickBot="1">
      <c r="A61" s="93" t="s">
        <v>330</v>
      </c>
      <c r="B61" s="89"/>
      <c r="C61" s="90">
        <v>10</v>
      </c>
      <c r="D61" s="91">
        <f t="shared" si="14"/>
        <v>0</v>
      </c>
      <c r="E61" s="88" t="s">
        <v>340</v>
      </c>
      <c r="F61" s="89"/>
      <c r="G61" s="90">
        <v>4</v>
      </c>
      <c r="H61" s="134">
        <f t="shared" si="15"/>
        <v>0</v>
      </c>
      <c r="I61" s="138" t="s">
        <v>153</v>
      </c>
      <c r="J61" s="116"/>
      <c r="K61" s="117">
        <v>8</v>
      </c>
      <c r="L61" s="133">
        <f t="shared" si="13"/>
        <v>0</v>
      </c>
      <c r="M61" s="157" t="s">
        <v>173</v>
      </c>
      <c r="N61" s="158"/>
      <c r="O61" s="158"/>
      <c r="P61" s="69"/>
    </row>
    <row r="62" spans="1:16" ht="16.5" thickBot="1">
      <c r="A62" s="93" t="s">
        <v>250</v>
      </c>
      <c r="B62" s="89"/>
      <c r="C62" s="90">
        <v>5</v>
      </c>
      <c r="D62" s="91">
        <f t="shared" si="14"/>
        <v>0</v>
      </c>
      <c r="E62" s="105" t="s">
        <v>169</v>
      </c>
      <c r="F62" s="106"/>
      <c r="G62" s="107">
        <v>2</v>
      </c>
      <c r="H62" s="134">
        <f t="shared" si="15"/>
        <v>0</v>
      </c>
      <c r="I62" s="266" t="s">
        <v>360</v>
      </c>
      <c r="J62" s="251"/>
      <c r="K62" s="251"/>
      <c r="L62" s="252"/>
      <c r="M62" s="182"/>
      <c r="N62" s="183"/>
      <c r="O62" s="183"/>
      <c r="P62" s="28"/>
    </row>
    <row r="63" spans="1:16" ht="15.75">
      <c r="A63" s="105" t="s">
        <v>255</v>
      </c>
      <c r="B63" s="106"/>
      <c r="C63" s="107">
        <v>3</v>
      </c>
      <c r="D63" s="91">
        <f t="shared" si="14"/>
        <v>0</v>
      </c>
      <c r="E63" s="93" t="s">
        <v>171</v>
      </c>
      <c r="F63" s="89"/>
      <c r="G63" s="90">
        <v>5</v>
      </c>
      <c r="H63" s="134">
        <f t="shared" si="12"/>
        <v>0</v>
      </c>
      <c r="I63" s="139" t="s">
        <v>179</v>
      </c>
      <c r="J63" s="95"/>
      <c r="K63" s="96">
        <v>4</v>
      </c>
      <c r="L63" s="132">
        <f aca="true" t="shared" si="16" ref="L63:L72">J63*K63</f>
        <v>0</v>
      </c>
      <c r="M63" s="182"/>
      <c r="N63" s="183"/>
      <c r="O63" s="183"/>
      <c r="P63" s="28"/>
    </row>
    <row r="64" spans="1:16" ht="16.5" thickBot="1">
      <c r="A64" s="110"/>
      <c r="B64" s="103"/>
      <c r="C64" s="103"/>
      <c r="D64" s="91">
        <f t="shared" si="14"/>
        <v>0</v>
      </c>
      <c r="E64" s="93"/>
      <c r="F64" s="89"/>
      <c r="G64" s="90"/>
      <c r="H64" s="134">
        <f t="shared" si="12"/>
        <v>0</v>
      </c>
      <c r="I64" s="115" t="s">
        <v>17</v>
      </c>
      <c r="J64" s="89"/>
      <c r="K64" s="90">
        <v>5</v>
      </c>
      <c r="L64" s="134">
        <f t="shared" si="16"/>
        <v>0</v>
      </c>
      <c r="M64" s="182"/>
      <c r="N64" s="183"/>
      <c r="O64" s="183"/>
      <c r="P64" s="28"/>
    </row>
    <row r="65" spans="1:16" ht="16.5" thickBot="1">
      <c r="A65" s="244" t="s">
        <v>69</v>
      </c>
      <c r="B65" s="267"/>
      <c r="C65" s="267"/>
      <c r="D65" s="267"/>
      <c r="E65" s="144"/>
      <c r="F65" s="116"/>
      <c r="G65" s="116"/>
      <c r="H65" s="135">
        <f t="shared" si="12"/>
        <v>0</v>
      </c>
      <c r="I65" s="114" t="s">
        <v>351</v>
      </c>
      <c r="J65" s="89"/>
      <c r="K65" s="90">
        <v>2</v>
      </c>
      <c r="L65" s="134">
        <f t="shared" si="16"/>
        <v>0</v>
      </c>
      <c r="M65" s="184" t="s">
        <v>180</v>
      </c>
      <c r="N65" s="184"/>
      <c r="O65" s="185"/>
      <c r="P65" s="70">
        <f>SUM(N49,P49,N50,P50,N51,N53,P53,P51,N54,P54,N55,P55,P58:P60,P62:P64)</f>
        <v>0</v>
      </c>
    </row>
    <row r="66" spans="1:16" ht="16.5" thickBot="1">
      <c r="A66" s="97" t="s">
        <v>88</v>
      </c>
      <c r="B66" s="104"/>
      <c r="C66" s="98">
        <v>70</v>
      </c>
      <c r="D66" s="91">
        <f aca="true" t="shared" si="17" ref="D66:D91">B66*C66</f>
        <v>0</v>
      </c>
      <c r="E66" s="239" t="s">
        <v>290</v>
      </c>
      <c r="F66" s="240"/>
      <c r="G66" s="240"/>
      <c r="H66" s="241"/>
      <c r="I66" s="93" t="s">
        <v>350</v>
      </c>
      <c r="J66" s="89"/>
      <c r="K66" s="90">
        <v>20</v>
      </c>
      <c r="L66" s="134">
        <f t="shared" si="16"/>
        <v>0</v>
      </c>
      <c r="M66" s="189"/>
      <c r="N66" s="189"/>
      <c r="O66" s="189"/>
      <c r="P66" s="190"/>
    </row>
    <row r="67" spans="1:16" ht="15.75">
      <c r="A67" s="88" t="s">
        <v>84</v>
      </c>
      <c r="B67" s="89"/>
      <c r="C67" s="90">
        <v>65</v>
      </c>
      <c r="D67" s="91">
        <f t="shared" si="17"/>
        <v>0</v>
      </c>
      <c r="E67" s="121" t="s">
        <v>292</v>
      </c>
      <c r="F67" s="95"/>
      <c r="G67" s="96">
        <v>15</v>
      </c>
      <c r="H67" s="136">
        <f aca="true" t="shared" si="18" ref="H67:H82">F67*G67</f>
        <v>0</v>
      </c>
      <c r="I67" s="115" t="s">
        <v>298</v>
      </c>
      <c r="J67" s="89"/>
      <c r="K67" s="90">
        <v>5</v>
      </c>
      <c r="L67" s="134">
        <f t="shared" si="16"/>
        <v>0</v>
      </c>
      <c r="M67" s="192"/>
      <c r="N67" s="192"/>
      <c r="O67" s="192"/>
      <c r="P67" s="193"/>
    </row>
    <row r="68" spans="1:16" ht="15.75">
      <c r="A68" s="88" t="s">
        <v>281</v>
      </c>
      <c r="B68" s="89"/>
      <c r="C68" s="90">
        <v>60</v>
      </c>
      <c r="D68" s="91">
        <f t="shared" si="17"/>
        <v>0</v>
      </c>
      <c r="E68" s="93" t="s">
        <v>291</v>
      </c>
      <c r="F68" s="89"/>
      <c r="G68" s="90">
        <v>10</v>
      </c>
      <c r="H68" s="134">
        <f t="shared" si="18"/>
        <v>0</v>
      </c>
      <c r="I68" s="114" t="s">
        <v>111</v>
      </c>
      <c r="J68" s="89"/>
      <c r="K68" s="90">
        <v>8</v>
      </c>
      <c r="L68" s="134">
        <f t="shared" si="16"/>
        <v>0</v>
      </c>
      <c r="M68" s="59"/>
      <c r="N68" s="71" t="s">
        <v>1</v>
      </c>
      <c r="O68" s="186" t="s">
        <v>190</v>
      </c>
      <c r="P68" s="187"/>
    </row>
    <row r="69" spans="1:16" ht="15.75">
      <c r="A69" s="88" t="s">
        <v>353</v>
      </c>
      <c r="B69" s="89"/>
      <c r="C69" s="90">
        <v>55</v>
      </c>
      <c r="D69" s="91">
        <f t="shared" si="17"/>
        <v>0</v>
      </c>
      <c r="E69" s="93" t="s">
        <v>294</v>
      </c>
      <c r="F69" s="89"/>
      <c r="G69" s="90">
        <v>25</v>
      </c>
      <c r="H69" s="134">
        <f t="shared" si="18"/>
        <v>0</v>
      </c>
      <c r="I69" s="114" t="s">
        <v>361</v>
      </c>
      <c r="J69" s="89"/>
      <c r="K69" s="90">
        <v>20</v>
      </c>
      <c r="L69" s="134">
        <f t="shared" si="16"/>
        <v>0</v>
      </c>
      <c r="M69" s="72" t="s">
        <v>194</v>
      </c>
      <c r="N69" s="73">
        <f>B92</f>
        <v>0</v>
      </c>
      <c r="O69" s="253">
        <f>D92</f>
        <v>0</v>
      </c>
      <c r="P69" s="254"/>
    </row>
    <row r="70" spans="1:16" ht="15.75">
      <c r="A70" s="93" t="s">
        <v>282</v>
      </c>
      <c r="B70" s="89"/>
      <c r="C70" s="90">
        <v>70</v>
      </c>
      <c r="D70" s="91">
        <f t="shared" si="17"/>
        <v>0</v>
      </c>
      <c r="E70" s="93" t="s">
        <v>293</v>
      </c>
      <c r="F70" s="89"/>
      <c r="G70" s="90">
        <v>20</v>
      </c>
      <c r="H70" s="134">
        <f t="shared" si="18"/>
        <v>0</v>
      </c>
      <c r="I70" s="114" t="s">
        <v>141</v>
      </c>
      <c r="J70" s="89"/>
      <c r="K70" s="89">
        <v>15</v>
      </c>
      <c r="L70" s="134">
        <f t="shared" si="16"/>
        <v>0</v>
      </c>
      <c r="M70" s="72" t="s">
        <v>198</v>
      </c>
      <c r="N70" s="73">
        <f>F92</f>
        <v>0</v>
      </c>
      <c r="O70" s="253">
        <f>H92</f>
        <v>0</v>
      </c>
      <c r="P70" s="254"/>
    </row>
    <row r="71" spans="1:16" ht="15.75">
      <c r="A71" s="93" t="s">
        <v>99</v>
      </c>
      <c r="B71" s="89"/>
      <c r="C71" s="90">
        <v>30</v>
      </c>
      <c r="D71" s="91">
        <f t="shared" si="17"/>
        <v>0</v>
      </c>
      <c r="E71" s="88" t="s">
        <v>312</v>
      </c>
      <c r="F71" s="89"/>
      <c r="G71" s="90">
        <v>20</v>
      </c>
      <c r="H71" s="134">
        <f t="shared" si="18"/>
        <v>0</v>
      </c>
      <c r="I71" s="114" t="s">
        <v>366</v>
      </c>
      <c r="J71" s="89"/>
      <c r="K71" s="90"/>
      <c r="L71" s="134">
        <f t="shared" si="16"/>
        <v>0</v>
      </c>
      <c r="M71" s="72" t="s">
        <v>201</v>
      </c>
      <c r="N71" s="73">
        <f>J92</f>
        <v>0</v>
      </c>
      <c r="O71" s="253">
        <f>L92</f>
        <v>0</v>
      </c>
      <c r="P71" s="254"/>
    </row>
    <row r="72" spans="1:16" ht="16.5" thickBot="1">
      <c r="A72" s="93"/>
      <c r="B72" s="90"/>
      <c r="C72" s="90"/>
      <c r="D72" s="91">
        <f t="shared" si="17"/>
        <v>0</v>
      </c>
      <c r="E72" s="88" t="s">
        <v>313</v>
      </c>
      <c r="F72" s="89"/>
      <c r="G72" s="90">
        <v>10</v>
      </c>
      <c r="H72" s="134">
        <f t="shared" si="18"/>
        <v>0</v>
      </c>
      <c r="I72" s="138"/>
      <c r="J72" s="116"/>
      <c r="K72" s="117"/>
      <c r="L72" s="133">
        <f t="shared" si="16"/>
        <v>0</v>
      </c>
      <c r="M72" s="72" t="s">
        <v>205</v>
      </c>
      <c r="N72" s="73">
        <f>SUM(N9,N12,N15,N17,N21,N25,N28,N30,N33:N37)</f>
        <v>0</v>
      </c>
      <c r="O72" s="253">
        <f>SUM(P9,P12,P15,P17,P21,P25,P28,P30,P33:P38)</f>
        <v>0</v>
      </c>
      <c r="P72" s="254"/>
    </row>
    <row r="73" spans="1:16" ht="16.5" thickBot="1">
      <c r="A73" s="88" t="s">
        <v>365</v>
      </c>
      <c r="B73" s="89"/>
      <c r="C73" s="90">
        <v>10</v>
      </c>
      <c r="D73" s="91">
        <f t="shared" si="17"/>
        <v>0</v>
      </c>
      <c r="E73" s="88" t="s">
        <v>234</v>
      </c>
      <c r="F73" s="89"/>
      <c r="G73" s="90">
        <v>5</v>
      </c>
      <c r="H73" s="134">
        <f t="shared" si="18"/>
        <v>0</v>
      </c>
      <c r="I73" s="266" t="s">
        <v>362</v>
      </c>
      <c r="J73" s="251"/>
      <c r="K73" s="251"/>
      <c r="L73" s="252"/>
      <c r="M73" s="72" t="s">
        <v>209</v>
      </c>
      <c r="N73" s="73">
        <f>N39</f>
        <v>0</v>
      </c>
      <c r="O73" s="253">
        <f>P39</f>
      </c>
      <c r="P73" s="254"/>
    </row>
    <row r="74" spans="1:16" ht="15.75">
      <c r="A74" s="88" t="s">
        <v>320</v>
      </c>
      <c r="B74" s="89"/>
      <c r="C74" s="90">
        <v>20</v>
      </c>
      <c r="D74" s="91">
        <f t="shared" si="17"/>
        <v>0</v>
      </c>
      <c r="E74" s="88" t="s">
        <v>341</v>
      </c>
      <c r="F74" s="89"/>
      <c r="G74" s="90">
        <v>45</v>
      </c>
      <c r="H74" s="134">
        <f t="shared" si="18"/>
        <v>0</v>
      </c>
      <c r="I74" s="114" t="s">
        <v>212</v>
      </c>
      <c r="J74" s="89"/>
      <c r="K74" s="90">
        <v>100</v>
      </c>
      <c r="L74" s="132">
        <f>J74*K74</f>
        <v>0</v>
      </c>
      <c r="M74" s="72" t="s">
        <v>213</v>
      </c>
      <c r="N74" s="73">
        <f>SUM(N43:N47)</f>
        <v>0</v>
      </c>
      <c r="O74" s="253">
        <f>SUM(P43:P47)</f>
        <v>0</v>
      </c>
      <c r="P74" s="254"/>
    </row>
    <row r="75" spans="1:16" ht="15.75">
      <c r="A75" s="88" t="s">
        <v>109</v>
      </c>
      <c r="B75" s="89"/>
      <c r="C75" s="90">
        <v>30</v>
      </c>
      <c r="D75" s="91">
        <f t="shared" si="17"/>
        <v>0</v>
      </c>
      <c r="E75" s="93" t="s">
        <v>211</v>
      </c>
      <c r="F75" s="89"/>
      <c r="G75" s="90">
        <v>20</v>
      </c>
      <c r="H75" s="134">
        <f t="shared" si="18"/>
        <v>0</v>
      </c>
      <c r="I75" s="114"/>
      <c r="J75" s="89"/>
      <c r="K75" s="90"/>
      <c r="L75" s="134">
        <f>J75*K75</f>
        <v>0</v>
      </c>
      <c r="M75" s="59"/>
      <c r="N75" s="74"/>
      <c r="O75" s="176"/>
      <c r="P75" s="177"/>
    </row>
    <row r="76" spans="1:16" ht="16.5" thickBot="1">
      <c r="A76" s="88" t="s">
        <v>112</v>
      </c>
      <c r="B76" s="89"/>
      <c r="C76" s="90">
        <v>40</v>
      </c>
      <c r="D76" s="91">
        <f t="shared" si="17"/>
        <v>0</v>
      </c>
      <c r="E76" s="88" t="s">
        <v>215</v>
      </c>
      <c r="F76" s="89"/>
      <c r="G76" s="90">
        <v>30</v>
      </c>
      <c r="H76" s="134">
        <f t="shared" si="18"/>
        <v>0</v>
      </c>
      <c r="I76" s="138" t="s">
        <v>101</v>
      </c>
      <c r="J76" s="116"/>
      <c r="K76" s="117">
        <v>40</v>
      </c>
      <c r="L76" s="133">
        <f>J76*K76</f>
        <v>0</v>
      </c>
      <c r="M76" s="75" t="s">
        <v>220</v>
      </c>
      <c r="N76" s="76">
        <f>SUM(N69:N74)</f>
        <v>0</v>
      </c>
      <c r="O76" s="259">
        <f>SUM(O69:P74)</f>
        <v>0</v>
      </c>
      <c r="P76" s="260"/>
    </row>
    <row r="77" spans="1:16" ht="16.5" thickBot="1">
      <c r="A77" s="88" t="s">
        <v>331</v>
      </c>
      <c r="B77" s="89"/>
      <c r="C77" s="90">
        <v>30</v>
      </c>
      <c r="D77" s="91">
        <f t="shared" si="17"/>
        <v>0</v>
      </c>
      <c r="E77" s="93" t="s">
        <v>349</v>
      </c>
      <c r="F77" s="89"/>
      <c r="G77" s="90">
        <v>10</v>
      </c>
      <c r="H77" s="134">
        <f t="shared" si="18"/>
        <v>0</v>
      </c>
      <c r="I77" s="266" t="s">
        <v>363</v>
      </c>
      <c r="J77" s="251"/>
      <c r="K77" s="251"/>
      <c r="L77" s="252"/>
      <c r="M77" s="59"/>
      <c r="N77" s="77"/>
      <c r="O77" s="176"/>
      <c r="P77" s="177"/>
    </row>
    <row r="78" spans="1:16" ht="15.75">
      <c r="A78" s="88" t="s">
        <v>126</v>
      </c>
      <c r="B78" s="89"/>
      <c r="C78" s="90">
        <v>40</v>
      </c>
      <c r="D78" s="91">
        <f t="shared" si="17"/>
        <v>0</v>
      </c>
      <c r="E78" s="88" t="s">
        <v>174</v>
      </c>
      <c r="F78" s="89"/>
      <c r="G78" s="90">
        <v>25</v>
      </c>
      <c r="H78" s="134">
        <f t="shared" si="18"/>
        <v>0</v>
      </c>
      <c r="I78" s="114" t="s">
        <v>203</v>
      </c>
      <c r="J78" s="89"/>
      <c r="K78" s="90">
        <v>2</v>
      </c>
      <c r="L78" s="132">
        <f aca="true" t="shared" si="19" ref="L78:L84">J78*K78</f>
        <v>0</v>
      </c>
      <c r="M78" s="178" t="s">
        <v>227</v>
      </c>
      <c r="N78" s="179"/>
      <c r="O78" s="255">
        <v>7</v>
      </c>
      <c r="P78" s="256"/>
    </row>
    <row r="79" spans="1:16" ht="15.75">
      <c r="A79" s="88" t="s">
        <v>128</v>
      </c>
      <c r="B79" s="89"/>
      <c r="C79" s="90">
        <v>50</v>
      </c>
      <c r="D79" s="91">
        <f t="shared" si="17"/>
        <v>0</v>
      </c>
      <c r="E79" s="88" t="s">
        <v>342</v>
      </c>
      <c r="F79" s="89"/>
      <c r="G79" s="90">
        <v>5</v>
      </c>
      <c r="H79" s="134">
        <f t="shared" si="18"/>
        <v>0</v>
      </c>
      <c r="I79" s="114" t="s">
        <v>207</v>
      </c>
      <c r="J79" s="89"/>
      <c r="K79" s="90">
        <v>1</v>
      </c>
      <c r="L79" s="134">
        <f t="shared" si="19"/>
        <v>0</v>
      </c>
      <c r="M79" s="178" t="s">
        <v>230</v>
      </c>
      <c r="N79" s="179"/>
      <c r="O79" s="257">
        <f>O76*O78</f>
        <v>0</v>
      </c>
      <c r="P79" s="258"/>
    </row>
    <row r="80" spans="1:16" ht="15.75">
      <c r="A80" s="88" t="s">
        <v>130</v>
      </c>
      <c r="B80" s="89"/>
      <c r="C80" s="90">
        <v>20</v>
      </c>
      <c r="D80" s="91">
        <f t="shared" si="17"/>
        <v>0</v>
      </c>
      <c r="E80" s="93"/>
      <c r="F80" s="89"/>
      <c r="G80" s="90"/>
      <c r="H80" s="134">
        <f t="shared" si="18"/>
        <v>0</v>
      </c>
      <c r="I80" s="119" t="s">
        <v>226</v>
      </c>
      <c r="J80" s="106"/>
      <c r="K80" s="107">
        <v>5</v>
      </c>
      <c r="L80" s="134">
        <f t="shared" si="19"/>
        <v>0</v>
      </c>
      <c r="M80" s="161" t="s">
        <v>233</v>
      </c>
      <c r="N80" s="162"/>
      <c r="O80" s="257">
        <f>P65</f>
        <v>0</v>
      </c>
      <c r="P80" s="258"/>
    </row>
    <row r="81" spans="1:16" ht="15.75">
      <c r="A81" s="88" t="s">
        <v>367</v>
      </c>
      <c r="B81" s="89"/>
      <c r="C81" s="90">
        <v>5</v>
      </c>
      <c r="D81" s="91">
        <f t="shared" si="17"/>
        <v>0</v>
      </c>
      <c r="E81" s="93"/>
      <c r="F81" s="89"/>
      <c r="G81" s="90"/>
      <c r="H81" s="134">
        <f t="shared" si="18"/>
        <v>0</v>
      </c>
      <c r="I81" s="119" t="s">
        <v>229</v>
      </c>
      <c r="J81" s="106"/>
      <c r="K81" s="107">
        <v>10</v>
      </c>
      <c r="L81" s="134">
        <f t="shared" si="19"/>
        <v>0</v>
      </c>
      <c r="M81" s="157"/>
      <c r="N81" s="158"/>
      <c r="O81" s="158"/>
      <c r="P81" s="159"/>
    </row>
    <row r="82" spans="1:16" ht="21" thickBot="1">
      <c r="A82" s="93"/>
      <c r="B82" s="89"/>
      <c r="C82" s="90"/>
      <c r="D82" s="91">
        <f aca="true" t="shared" si="20" ref="D82:D90">B82*C82</f>
        <v>0</v>
      </c>
      <c r="E82" s="122"/>
      <c r="F82" s="116"/>
      <c r="G82" s="117"/>
      <c r="H82" s="135">
        <f t="shared" si="18"/>
        <v>0</v>
      </c>
      <c r="I82" s="114" t="s">
        <v>252</v>
      </c>
      <c r="J82" s="89"/>
      <c r="K82" s="90">
        <v>5</v>
      </c>
      <c r="L82" s="134">
        <f t="shared" si="19"/>
        <v>0</v>
      </c>
      <c r="M82" s="168" t="s">
        <v>239</v>
      </c>
      <c r="N82" s="169"/>
      <c r="O82" s="261">
        <f>SUM(O79:P80)</f>
        <v>0</v>
      </c>
      <c r="P82" s="262"/>
    </row>
    <row r="83" spans="1:16" ht="16.5" thickBot="1">
      <c r="A83" s="93" t="s">
        <v>332</v>
      </c>
      <c r="B83" s="89"/>
      <c r="C83" s="90">
        <v>20</v>
      </c>
      <c r="D83" s="91">
        <f t="shared" si="20"/>
        <v>0</v>
      </c>
      <c r="E83" s="239" t="s">
        <v>306</v>
      </c>
      <c r="F83" s="240"/>
      <c r="G83" s="240"/>
      <c r="H83" s="241"/>
      <c r="I83" s="93"/>
      <c r="J83" s="89"/>
      <c r="K83" s="90"/>
      <c r="L83" s="134">
        <f t="shared" si="19"/>
        <v>0</v>
      </c>
      <c r="M83" s="228" t="s">
        <v>249</v>
      </c>
      <c r="N83" s="228"/>
      <c r="O83" s="228"/>
      <c r="P83" s="229"/>
    </row>
    <row r="84" spans="1:16" ht="16.5" thickBot="1">
      <c r="A84" s="93" t="s">
        <v>95</v>
      </c>
      <c r="B84" s="89"/>
      <c r="C84" s="90">
        <v>35</v>
      </c>
      <c r="D84" s="91">
        <f t="shared" si="20"/>
        <v>0</v>
      </c>
      <c r="E84" s="121"/>
      <c r="F84" s="96"/>
      <c r="G84" s="96"/>
      <c r="H84" s="136">
        <f aca="true" t="shared" si="21" ref="H84:H91">F84*G84</f>
        <v>0</v>
      </c>
      <c r="I84" s="146"/>
      <c r="J84" s="123"/>
      <c r="K84" s="124"/>
      <c r="L84" s="133">
        <f t="shared" si="19"/>
        <v>0</v>
      </c>
      <c r="M84" s="230"/>
      <c r="N84" s="231"/>
      <c r="O84" s="231"/>
      <c r="P84" s="232"/>
    </row>
    <row r="85" spans="1:16" ht="15.75" customHeight="1" thickBot="1">
      <c r="A85" s="88" t="s">
        <v>333</v>
      </c>
      <c r="B85" s="89"/>
      <c r="C85" s="90">
        <v>15</v>
      </c>
      <c r="D85" s="91">
        <f t="shared" si="20"/>
        <v>0</v>
      </c>
      <c r="E85" s="93"/>
      <c r="F85" s="90"/>
      <c r="G85" s="90"/>
      <c r="H85" s="91">
        <f t="shared" si="21"/>
        <v>0</v>
      </c>
      <c r="I85" s="239" t="s">
        <v>364</v>
      </c>
      <c r="J85" s="240"/>
      <c r="K85" s="240"/>
      <c r="L85" s="241"/>
      <c r="M85" s="230"/>
      <c r="N85" s="231"/>
      <c r="O85" s="231"/>
      <c r="P85" s="232"/>
    </row>
    <row r="86" spans="1:16" ht="15.75">
      <c r="A86" s="93" t="s">
        <v>283</v>
      </c>
      <c r="B86" s="89"/>
      <c r="C86" s="90">
        <v>10</v>
      </c>
      <c r="D86" s="91">
        <f t="shared" si="20"/>
        <v>0</v>
      </c>
      <c r="E86" s="93"/>
      <c r="F86" s="90"/>
      <c r="G86" s="90"/>
      <c r="H86" s="134">
        <f t="shared" si="21"/>
        <v>0</v>
      </c>
      <c r="I86" s="147" t="s">
        <v>235</v>
      </c>
      <c r="J86" s="126"/>
      <c r="K86" s="127">
        <v>5</v>
      </c>
      <c r="L86" s="132">
        <f aca="true" t="shared" si="22" ref="L86:L91">J86*K86</f>
        <v>0</v>
      </c>
      <c r="M86" s="230"/>
      <c r="N86" s="231"/>
      <c r="O86" s="231"/>
      <c r="P86" s="232"/>
    </row>
    <row r="87" spans="1:16" ht="15.75">
      <c r="A87" s="93" t="s">
        <v>105</v>
      </c>
      <c r="B87" s="89"/>
      <c r="C87" s="90">
        <v>15</v>
      </c>
      <c r="D87" s="91">
        <f t="shared" si="20"/>
        <v>0</v>
      </c>
      <c r="E87" s="113"/>
      <c r="F87" s="106"/>
      <c r="G87" s="106"/>
      <c r="H87" s="134">
        <f t="shared" si="21"/>
        <v>0</v>
      </c>
      <c r="I87" s="119" t="s">
        <v>303</v>
      </c>
      <c r="J87" s="106"/>
      <c r="K87" s="107">
        <v>15</v>
      </c>
      <c r="L87" s="134">
        <f t="shared" si="22"/>
        <v>0</v>
      </c>
      <c r="M87" s="234"/>
      <c r="N87" s="234"/>
      <c r="O87" s="234"/>
      <c r="P87" s="235"/>
    </row>
    <row r="88" spans="1:16" ht="15.75">
      <c r="A88" s="93" t="s">
        <v>121</v>
      </c>
      <c r="B88" s="89"/>
      <c r="C88" s="90">
        <v>5</v>
      </c>
      <c r="D88" s="91">
        <f t="shared" si="20"/>
        <v>0</v>
      </c>
      <c r="E88" s="113"/>
      <c r="F88" s="106"/>
      <c r="G88" s="106"/>
      <c r="H88" s="134">
        <f t="shared" si="21"/>
        <v>0</v>
      </c>
      <c r="I88" s="148" t="s">
        <v>304</v>
      </c>
      <c r="J88" s="106"/>
      <c r="K88" s="107">
        <v>5</v>
      </c>
      <c r="L88" s="134">
        <f t="shared" si="22"/>
        <v>0</v>
      </c>
      <c r="M88" s="157"/>
      <c r="N88" s="158"/>
      <c r="O88" s="158"/>
      <c r="P88" s="159"/>
    </row>
    <row r="89" spans="1:16" ht="15.75">
      <c r="A89" s="93" t="s">
        <v>322</v>
      </c>
      <c r="B89" s="90"/>
      <c r="C89" s="90">
        <v>50</v>
      </c>
      <c r="D89" s="91">
        <f t="shared" si="20"/>
        <v>0</v>
      </c>
      <c r="E89" s="113"/>
      <c r="F89" s="106"/>
      <c r="G89" s="106"/>
      <c r="H89" s="134">
        <f t="shared" si="21"/>
        <v>0</v>
      </c>
      <c r="I89" s="119" t="s">
        <v>305</v>
      </c>
      <c r="J89" s="106"/>
      <c r="K89" s="107">
        <v>3</v>
      </c>
      <c r="L89" s="134">
        <f t="shared" si="22"/>
        <v>0</v>
      </c>
      <c r="M89" s="157"/>
      <c r="N89" s="158"/>
      <c r="O89" s="158"/>
      <c r="P89" s="159"/>
    </row>
    <row r="90" spans="1:16" ht="15.75">
      <c r="A90" s="88" t="s">
        <v>146</v>
      </c>
      <c r="B90" s="89"/>
      <c r="C90" s="90">
        <v>5</v>
      </c>
      <c r="D90" s="91">
        <f t="shared" si="20"/>
        <v>0</v>
      </c>
      <c r="E90" s="113"/>
      <c r="F90" s="106"/>
      <c r="G90" s="106"/>
      <c r="H90" s="134">
        <f t="shared" si="21"/>
        <v>0</v>
      </c>
      <c r="I90" s="149" t="s">
        <v>314</v>
      </c>
      <c r="J90" s="89"/>
      <c r="K90" s="89">
        <v>5</v>
      </c>
      <c r="L90" s="134">
        <f t="shared" si="22"/>
        <v>0</v>
      </c>
      <c r="M90" s="160" t="s">
        <v>259</v>
      </c>
      <c r="N90" s="158"/>
      <c r="O90" s="221" t="s">
        <v>260</v>
      </c>
      <c r="P90" s="222"/>
    </row>
    <row r="91" spans="1:16" ht="16.5" thickBot="1">
      <c r="A91" s="10"/>
      <c r="B91" s="19"/>
      <c r="C91" s="19"/>
      <c r="D91" s="91">
        <f t="shared" si="17"/>
        <v>0</v>
      </c>
      <c r="E91" s="10"/>
      <c r="F91" s="21"/>
      <c r="G91" s="21"/>
      <c r="H91" s="152">
        <f t="shared" si="21"/>
        <v>0</v>
      </c>
      <c r="I91" s="150"/>
      <c r="J91" s="21"/>
      <c r="K91" s="21"/>
      <c r="L91" s="133">
        <f t="shared" si="22"/>
        <v>0</v>
      </c>
      <c r="M91" s="154"/>
      <c r="N91" s="155"/>
      <c r="O91" s="155"/>
      <c r="P91" s="156"/>
    </row>
    <row r="92" spans="1:16" ht="16.5" thickBot="1">
      <c r="A92" s="78" t="s">
        <v>194</v>
      </c>
      <c r="B92" s="25">
        <f>SUM(B9:B91)</f>
        <v>0</v>
      </c>
      <c r="C92" s="79"/>
      <c r="D92" s="27">
        <f>SUM(D9:D91)</f>
        <v>0</v>
      </c>
      <c r="E92" s="80" t="s">
        <v>198</v>
      </c>
      <c r="F92" s="25">
        <f>SUM(F9:F91)</f>
        <v>0</v>
      </c>
      <c r="G92" s="79"/>
      <c r="H92" s="151">
        <f>SUM(H9:H91)</f>
        <v>0</v>
      </c>
      <c r="I92" s="80" t="s">
        <v>201</v>
      </c>
      <c r="J92" s="25">
        <f>SUM(J9:J91)</f>
        <v>0</v>
      </c>
      <c r="K92" s="79"/>
      <c r="L92" s="27">
        <f>SUM(L9:L91)</f>
        <v>0</v>
      </c>
      <c r="M92" s="225" t="s">
        <v>261</v>
      </c>
      <c r="N92" s="226"/>
      <c r="O92" s="223" t="s">
        <v>260</v>
      </c>
      <c r="P92" s="224"/>
    </row>
  </sheetData>
  <sheetProtection/>
  <mergeCells count="87">
    <mergeCell ref="A1:P2"/>
    <mergeCell ref="M13:P13"/>
    <mergeCell ref="A44:D44"/>
    <mergeCell ref="O77:P77"/>
    <mergeCell ref="A65:D65"/>
    <mergeCell ref="I62:L62"/>
    <mergeCell ref="E49:H49"/>
    <mergeCell ref="A55:D55"/>
    <mergeCell ref="I53:L53"/>
    <mergeCell ref="A4:B4"/>
    <mergeCell ref="E43:H43"/>
    <mergeCell ref="I85:L85"/>
    <mergeCell ref="I73:L73"/>
    <mergeCell ref="I77:L77"/>
    <mergeCell ref="I45:L45"/>
    <mergeCell ref="E83:H83"/>
    <mergeCell ref="M80:N80"/>
    <mergeCell ref="O80:P80"/>
    <mergeCell ref="M81:P81"/>
    <mergeCell ref="M82:N82"/>
    <mergeCell ref="O82:P82"/>
    <mergeCell ref="O78:P78"/>
    <mergeCell ref="M79:N79"/>
    <mergeCell ref="O79:P79"/>
    <mergeCell ref="O73:P73"/>
    <mergeCell ref="O74:P74"/>
    <mergeCell ref="O75:P75"/>
    <mergeCell ref="O76:P76"/>
    <mergeCell ref="M78:N78"/>
    <mergeCell ref="M65:O65"/>
    <mergeCell ref="E66:H66"/>
    <mergeCell ref="O68:P68"/>
    <mergeCell ref="M66:P67"/>
    <mergeCell ref="O69:P69"/>
    <mergeCell ref="O70:P70"/>
    <mergeCell ref="O71:P71"/>
    <mergeCell ref="O72:P72"/>
    <mergeCell ref="M62:O62"/>
    <mergeCell ref="M63:O63"/>
    <mergeCell ref="M64:O64"/>
    <mergeCell ref="M58:O58"/>
    <mergeCell ref="M59:O59"/>
    <mergeCell ref="M60:O60"/>
    <mergeCell ref="M61:O61"/>
    <mergeCell ref="M57:O57"/>
    <mergeCell ref="M56:P56"/>
    <mergeCell ref="M29:P29"/>
    <mergeCell ref="M31:P31"/>
    <mergeCell ref="M32:P32"/>
    <mergeCell ref="O33:P37"/>
    <mergeCell ref="M38:P38"/>
    <mergeCell ref="M40:P40"/>
    <mergeCell ref="M41:P41"/>
    <mergeCell ref="M42:P42"/>
    <mergeCell ref="A28:D28"/>
    <mergeCell ref="M20:P20"/>
    <mergeCell ref="M22:P22"/>
    <mergeCell ref="M24:P24"/>
    <mergeCell ref="I23:L23"/>
    <mergeCell ref="M26:P26"/>
    <mergeCell ref="M27:P27"/>
    <mergeCell ref="M23:P23"/>
    <mergeCell ref="M19:P19"/>
    <mergeCell ref="M10:P10"/>
    <mergeCell ref="M11:P11"/>
    <mergeCell ref="M14:P14"/>
    <mergeCell ref="M16:P16"/>
    <mergeCell ref="M18:P18"/>
    <mergeCell ref="A3:B3"/>
    <mergeCell ref="C3:H3"/>
    <mergeCell ref="J3:P3"/>
    <mergeCell ref="A5:B5"/>
    <mergeCell ref="C5:H5"/>
    <mergeCell ref="J5:P5"/>
    <mergeCell ref="C4:H4"/>
    <mergeCell ref="J4:P4"/>
    <mergeCell ref="A8:D8"/>
    <mergeCell ref="E8:H8"/>
    <mergeCell ref="I8:L8"/>
    <mergeCell ref="M8:P8"/>
    <mergeCell ref="O92:P92"/>
    <mergeCell ref="M92:N92"/>
    <mergeCell ref="M83:P87"/>
    <mergeCell ref="M91:P91"/>
    <mergeCell ref="M88:P89"/>
    <mergeCell ref="M90:N90"/>
    <mergeCell ref="O90:P90"/>
  </mergeCells>
  <printOptions horizontalCentered="1"/>
  <pageMargins left="0.16" right="0" top="0.28" bottom="0.5" header="0.27" footer="0.5"/>
  <pageSetup horizontalDpi="600" verticalDpi="600" orientation="portrait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PageLayoutView="0" workbookViewId="0" topLeftCell="A1">
      <selection activeCell="A3" sqref="A3:B3"/>
    </sheetView>
  </sheetViews>
  <sheetFormatPr defaultColWidth="9.00390625" defaultRowHeight="15.75"/>
  <cols>
    <col min="1" max="1" width="22.25390625" style="47" customWidth="1"/>
    <col min="2" max="2" width="5.625" style="47" customWidth="1"/>
    <col min="3" max="3" width="3.125" style="81" customWidth="1"/>
    <col min="4" max="4" width="5.125" style="47" customWidth="1"/>
    <col min="5" max="5" width="25.25390625" style="47" customWidth="1"/>
    <col min="6" max="6" width="5.625" style="47" customWidth="1"/>
    <col min="7" max="7" width="3.125" style="81" customWidth="1"/>
    <col min="8" max="8" width="5.125" style="47" customWidth="1"/>
    <col min="9" max="9" width="24.625" style="47" bestFit="1" customWidth="1"/>
    <col min="10" max="10" width="5.625" style="47" customWidth="1"/>
    <col min="11" max="11" width="4.125" style="81" customWidth="1"/>
    <col min="12" max="12" width="5.125" style="47" customWidth="1"/>
    <col min="13" max="13" width="17.75390625" style="47" customWidth="1"/>
    <col min="14" max="14" width="5.625" style="47" customWidth="1"/>
    <col min="15" max="15" width="3.625" style="81" customWidth="1"/>
    <col min="16" max="16" width="6.00390625" style="47" bestFit="1" customWidth="1"/>
    <col min="17" max="16384" width="9.00390625" style="47" customWidth="1"/>
  </cols>
  <sheetData>
    <row r="1" spans="1:16" ht="18.75" customHeight="1">
      <c r="A1" s="153" t="s">
        <v>275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8.75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48" customFormat="1" ht="33" customHeight="1">
      <c r="A3" s="211" t="str">
        <f>'HHG Original'!A3</f>
        <v>CUSTOMER</v>
      </c>
      <c r="B3" s="212"/>
      <c r="C3" s="280">
        <f>'HHG Original'!C3</f>
        <v>0</v>
      </c>
      <c r="D3" s="280"/>
      <c r="E3" s="280"/>
      <c r="F3" s="280"/>
      <c r="G3" s="280"/>
      <c r="H3" s="280"/>
      <c r="I3" s="45" t="str">
        <f>'HHG Original'!I3</f>
        <v>DATE</v>
      </c>
      <c r="J3" s="214">
        <f>'HHG Original'!J3</f>
        <v>0</v>
      </c>
      <c r="K3" s="215"/>
      <c r="L3" s="215"/>
      <c r="M3" s="215"/>
      <c r="N3" s="215"/>
      <c r="O3" s="215"/>
      <c r="P3" s="216"/>
    </row>
    <row r="4" spans="1:16" s="48" customFormat="1" ht="33" customHeight="1" thickBot="1">
      <c r="A4" s="217" t="str">
        <f>'HHG Original'!A5</f>
        <v>SHIPPING FROM</v>
      </c>
      <c r="B4" s="218"/>
      <c r="C4" s="281">
        <f>'HHG Original'!C5</f>
        <v>0</v>
      </c>
      <c r="D4" s="281"/>
      <c r="E4" s="281"/>
      <c r="F4" s="281"/>
      <c r="G4" s="281"/>
      <c r="H4" s="281"/>
      <c r="I4" s="46" t="str">
        <f>'HHG Original'!I5</f>
        <v>SHIPPING TO</v>
      </c>
      <c r="J4" s="281">
        <f>'HHG Original'!J5</f>
        <v>0</v>
      </c>
      <c r="K4" s="281"/>
      <c r="L4" s="281"/>
      <c r="M4" s="281"/>
      <c r="N4" s="281"/>
      <c r="O4" s="281"/>
      <c r="P4" s="282"/>
    </row>
    <row r="5" spans="1:16" ht="16.5" thickBot="1">
      <c r="A5" s="3"/>
      <c r="B5" s="3"/>
      <c r="C5" s="15"/>
      <c r="D5" s="14"/>
      <c r="E5" s="14"/>
      <c r="F5" s="14"/>
      <c r="G5" s="15"/>
      <c r="H5" s="14"/>
      <c r="I5" s="3"/>
      <c r="J5" s="14"/>
      <c r="K5" s="15"/>
      <c r="L5" s="14"/>
      <c r="M5" s="14"/>
      <c r="N5" s="14"/>
      <c r="O5" s="15"/>
      <c r="P5" s="14"/>
    </row>
    <row r="6" spans="1:16" ht="26.25" thickBot="1">
      <c r="A6" s="84" t="s">
        <v>274</v>
      </c>
      <c r="B6" s="277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9"/>
    </row>
    <row r="7" spans="1:16" ht="15.75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70"/>
    </row>
    <row r="8" spans="1:16" ht="15.75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3"/>
    </row>
    <row r="9" spans="1:16" ht="15.75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3"/>
    </row>
    <row r="10" spans="1:16" ht="15.75">
      <c r="A10" s="271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3"/>
    </row>
    <row r="11" spans="1:16" ht="15.75">
      <c r="A11" s="271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</row>
    <row r="12" spans="1:16" ht="15.75">
      <c r="A12" s="271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3"/>
    </row>
    <row r="13" spans="1:16" ht="15.75">
      <c r="A13" s="271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3"/>
    </row>
    <row r="14" spans="1:16" ht="15.75">
      <c r="A14" s="271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3"/>
    </row>
    <row r="15" spans="1:16" ht="15.75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3"/>
    </row>
    <row r="16" spans="1:16" ht="15.75">
      <c r="A16" s="271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3"/>
    </row>
    <row r="17" spans="1:16" ht="15.75">
      <c r="A17" s="271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3"/>
    </row>
    <row r="18" spans="1:16" ht="15.75">
      <c r="A18" s="271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3"/>
    </row>
    <row r="19" spans="1:16" ht="15.75">
      <c r="A19" s="271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3"/>
    </row>
    <row r="20" spans="1:16" ht="15.75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3"/>
    </row>
    <row r="21" spans="1:16" ht="15.75">
      <c r="A21" s="271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3"/>
    </row>
    <row r="22" spans="1:16" ht="15.75">
      <c r="A22" s="271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3"/>
    </row>
    <row r="23" spans="1:16" ht="16.5" thickBot="1">
      <c r="A23" s="274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6"/>
    </row>
  </sheetData>
  <sheetProtection/>
  <mergeCells count="9">
    <mergeCell ref="A1:P2"/>
    <mergeCell ref="A7:P23"/>
    <mergeCell ref="B6:P6"/>
    <mergeCell ref="A3:B3"/>
    <mergeCell ref="C3:H3"/>
    <mergeCell ref="J3:P3"/>
    <mergeCell ref="A4:B4"/>
    <mergeCell ref="C4:H4"/>
    <mergeCell ref="J4:P4"/>
  </mergeCells>
  <printOptions horizontalCentered="1"/>
  <pageMargins left="0.16" right="0" top="0.47" bottom="0.5" header="0.27" footer="0.5"/>
  <pageSetup horizontalDpi="600" verticalDpi="600" orientation="portrait" paperSize="5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Paxton Van Lines,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R. McDonald</dc:creator>
  <cp:keywords/>
  <dc:description/>
  <cp:lastModifiedBy>Barbara</cp:lastModifiedBy>
  <cp:lastPrinted>2009-06-24T17:02:43Z</cp:lastPrinted>
  <dcterms:created xsi:type="dcterms:W3CDTF">2007-05-07T13:33:47Z</dcterms:created>
  <dcterms:modified xsi:type="dcterms:W3CDTF">2010-04-26T19:23:51Z</dcterms:modified>
  <cp:category/>
  <cp:version/>
  <cp:contentType/>
  <cp:contentStatus/>
</cp:coreProperties>
</file>